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workbookPr/>
  <mc:AlternateContent xmlns:mc="http://schemas.openxmlformats.org/markup-compatibility/2006">
    <mc:Choice Requires="x15">
      <x15ac:absPath xmlns:x15ac="http://schemas.microsoft.com/office/spreadsheetml/2010/11/ac" url="/Users/Anthony/Desktop/"/>
    </mc:Choice>
  </mc:AlternateContent>
  <bookViews>
    <workbookView xWindow="0" yWindow="460" windowWidth="33600" windowHeight="19260" tabRatio="500" activeTab="2"/>
  </bookViews>
  <sheets>
    <sheet name="Sheet5" sheetId="5" r:id="rId1"/>
    <sheet name="Sheet1 (2)" sheetId="3" r:id="rId2"/>
    <sheet name="Sheet1" sheetId="1" r:id="rId3"/>
    <sheet name="Sheet1 (3)" sheetId="4" r:id="rId4"/>
  </sheets>
  <externalReferences>
    <externalReference r:id="rId5"/>
  </externalReferences>
  <definedNames>
    <definedName name="DurationOfLoan">'[1]Mortgage Calculator'!$C$6</definedName>
    <definedName name="InterestRate">'[1]Mortgage Calculator'!$C$5</definedName>
    <definedName name="LoanAmount">'[1]Mortgage Calculator'!$C$7</definedName>
    <definedName name="LoanStart">'[1]Mortgage Calculator'!$C$8</definedName>
    <definedName name="PropertyTaxAmount">'[1]Mortgage Calculator'!$E$8</definedName>
    <definedName name="ValuesEntered">IF(LoanAmount*(LEN(InterestRate)&gt;0)*DurationOfLoan*LoanStart*(LEN(PropertyTaxAmount)&gt;0)&gt;0,1,0)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8" i="3" l="1"/>
  <c r="B19" i="3"/>
  <c r="I13" i="3"/>
  <c r="B22" i="3"/>
  <c r="B56" i="3"/>
  <c r="I56" i="3"/>
  <c r="J56" i="3"/>
  <c r="B57" i="3"/>
  <c r="I57" i="3"/>
  <c r="J57" i="3"/>
  <c r="B58" i="3"/>
  <c r="I58" i="3"/>
  <c r="J58" i="3"/>
  <c r="B59" i="3"/>
  <c r="I59" i="3"/>
  <c r="J59" i="3"/>
  <c r="B60" i="3"/>
  <c r="I60" i="3"/>
  <c r="J60" i="3"/>
  <c r="B61" i="3"/>
  <c r="I61" i="3"/>
  <c r="J61" i="3"/>
  <c r="B62" i="3"/>
  <c r="I62" i="3"/>
  <c r="J62" i="3"/>
  <c r="B63" i="3"/>
  <c r="I63" i="3"/>
  <c r="J63" i="3"/>
  <c r="B64" i="3"/>
  <c r="I64" i="3"/>
  <c r="J64" i="3"/>
  <c r="B65" i="3"/>
  <c r="I65" i="3"/>
  <c r="J65" i="3"/>
  <c r="B66" i="3"/>
  <c r="I66" i="3"/>
  <c r="J66" i="3"/>
  <c r="B67" i="3"/>
  <c r="I67" i="3"/>
  <c r="J67" i="3"/>
  <c r="B68" i="3"/>
  <c r="I68" i="3"/>
  <c r="J68" i="3"/>
  <c r="B69" i="3"/>
  <c r="I69" i="3"/>
  <c r="J69" i="3"/>
  <c r="B70" i="3"/>
  <c r="I70" i="3"/>
  <c r="J70" i="3"/>
  <c r="B71" i="3"/>
  <c r="I71" i="3"/>
  <c r="J71" i="3"/>
  <c r="B72" i="3"/>
  <c r="I72" i="3"/>
  <c r="J72" i="3"/>
  <c r="B73" i="3"/>
  <c r="I73" i="3"/>
  <c r="J73" i="3"/>
  <c r="B74" i="3"/>
  <c r="I74" i="3"/>
  <c r="J74" i="3"/>
  <c r="B75" i="3"/>
  <c r="I75" i="3"/>
  <c r="J75" i="3"/>
  <c r="B76" i="3"/>
  <c r="I76" i="3"/>
  <c r="J76" i="3"/>
  <c r="B77" i="3"/>
  <c r="I77" i="3"/>
  <c r="J77" i="3"/>
  <c r="B78" i="3"/>
  <c r="I78" i="3"/>
  <c r="J78" i="3"/>
  <c r="B79" i="3"/>
  <c r="I79" i="3"/>
  <c r="J79" i="3"/>
  <c r="B80" i="3"/>
  <c r="I80" i="3"/>
  <c r="J80" i="3"/>
  <c r="B81" i="3"/>
  <c r="I81" i="3"/>
  <c r="J81" i="3"/>
  <c r="B82" i="3"/>
  <c r="I82" i="3"/>
  <c r="J82" i="3"/>
  <c r="B83" i="3"/>
  <c r="I83" i="3"/>
  <c r="J83" i="3"/>
  <c r="B84" i="3"/>
  <c r="I84" i="3"/>
  <c r="J84" i="3"/>
  <c r="B85" i="3"/>
  <c r="I85" i="3"/>
  <c r="J85" i="3"/>
  <c r="B86" i="3"/>
  <c r="I86" i="3"/>
  <c r="J86" i="3"/>
  <c r="B87" i="3"/>
  <c r="I87" i="3"/>
  <c r="J87" i="3"/>
  <c r="B88" i="3"/>
  <c r="I88" i="3"/>
  <c r="J88" i="3"/>
  <c r="B89" i="3"/>
  <c r="I89" i="3"/>
  <c r="J89" i="3"/>
  <c r="B90" i="3"/>
  <c r="I90" i="3"/>
  <c r="J90" i="3"/>
  <c r="B91" i="3"/>
  <c r="I91" i="3"/>
  <c r="J91" i="3"/>
  <c r="B92" i="3"/>
  <c r="I92" i="3"/>
  <c r="J92" i="3"/>
  <c r="B93" i="3"/>
  <c r="I93" i="3"/>
  <c r="J93" i="3"/>
  <c r="B94" i="3"/>
  <c r="I94" i="3"/>
  <c r="J94" i="3"/>
  <c r="B95" i="3"/>
  <c r="I95" i="3"/>
  <c r="J95" i="3"/>
  <c r="B96" i="3"/>
  <c r="I96" i="3"/>
  <c r="J96" i="3"/>
  <c r="B97" i="3"/>
  <c r="I97" i="3"/>
  <c r="J97" i="3"/>
  <c r="B39" i="3"/>
  <c r="I39" i="3"/>
  <c r="J39" i="3"/>
  <c r="B40" i="3"/>
  <c r="I40" i="3"/>
  <c r="J40" i="3"/>
  <c r="B41" i="3"/>
  <c r="I41" i="3"/>
  <c r="J41" i="3"/>
  <c r="B42" i="3"/>
  <c r="I42" i="3"/>
  <c r="J42" i="3"/>
  <c r="B43" i="3"/>
  <c r="I43" i="3"/>
  <c r="J43" i="3"/>
  <c r="B44" i="3"/>
  <c r="I44" i="3"/>
  <c r="J44" i="3"/>
  <c r="B45" i="3"/>
  <c r="I45" i="3"/>
  <c r="J45" i="3"/>
  <c r="B46" i="3"/>
  <c r="I46" i="3"/>
  <c r="J46" i="3"/>
  <c r="B47" i="3"/>
  <c r="I47" i="3"/>
  <c r="J47" i="3"/>
  <c r="B48" i="3"/>
  <c r="I48" i="3"/>
  <c r="J48" i="3"/>
  <c r="B49" i="3"/>
  <c r="I49" i="3"/>
  <c r="J49" i="3"/>
  <c r="B50" i="3"/>
  <c r="I50" i="3"/>
  <c r="J50" i="3"/>
  <c r="B51" i="3"/>
  <c r="I51" i="3"/>
  <c r="J51" i="3"/>
  <c r="B52" i="3"/>
  <c r="I52" i="3"/>
  <c r="J52" i="3"/>
  <c r="B53" i="3"/>
  <c r="I53" i="3"/>
  <c r="J53" i="3"/>
  <c r="B54" i="3"/>
  <c r="I54" i="3"/>
  <c r="J54" i="3"/>
  <c r="B55" i="3"/>
  <c r="I55" i="3"/>
  <c r="J55" i="3"/>
  <c r="B38" i="3"/>
  <c r="I38" i="3"/>
  <c r="J38" i="3"/>
  <c r="B34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J11" i="1"/>
  <c r="B18" i="1"/>
  <c r="B19" i="1"/>
  <c r="J10" i="1"/>
  <c r="B22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38" i="1"/>
  <c r="B18" i="4"/>
  <c r="B21" i="4"/>
  <c r="J10" i="4"/>
  <c r="B23" i="4"/>
  <c r="B40" i="4"/>
  <c r="B35" i="1"/>
  <c r="D7" i="1"/>
  <c r="D97" i="1"/>
  <c r="C97" i="1"/>
  <c r="H97" i="1"/>
  <c r="I97" i="1"/>
  <c r="J97" i="1"/>
  <c r="D96" i="1"/>
  <c r="C96" i="1"/>
  <c r="H96" i="1"/>
  <c r="I96" i="1"/>
  <c r="J96" i="1"/>
  <c r="D95" i="1"/>
  <c r="C95" i="1"/>
  <c r="H95" i="1"/>
  <c r="I95" i="1"/>
  <c r="J95" i="1"/>
  <c r="D94" i="1"/>
  <c r="C94" i="1"/>
  <c r="H94" i="1"/>
  <c r="I94" i="1"/>
  <c r="J94" i="1"/>
  <c r="D93" i="1"/>
  <c r="C93" i="1"/>
  <c r="H93" i="1"/>
  <c r="I93" i="1"/>
  <c r="J93" i="1"/>
  <c r="D92" i="1"/>
  <c r="C92" i="1"/>
  <c r="H92" i="1"/>
  <c r="I92" i="1"/>
  <c r="J92" i="1"/>
  <c r="D91" i="1"/>
  <c r="C91" i="1"/>
  <c r="H91" i="1"/>
  <c r="I91" i="1"/>
  <c r="J91" i="1"/>
  <c r="D90" i="1"/>
  <c r="C90" i="1"/>
  <c r="H90" i="1"/>
  <c r="I90" i="1"/>
  <c r="J90" i="1"/>
  <c r="D89" i="1"/>
  <c r="C89" i="1"/>
  <c r="H89" i="1"/>
  <c r="I89" i="1"/>
  <c r="J89" i="1"/>
  <c r="D88" i="1"/>
  <c r="C88" i="1"/>
  <c r="H88" i="1"/>
  <c r="I88" i="1"/>
  <c r="J88" i="1"/>
  <c r="D87" i="1"/>
  <c r="C87" i="1"/>
  <c r="H87" i="1"/>
  <c r="I87" i="1"/>
  <c r="J87" i="1"/>
  <c r="D86" i="1"/>
  <c r="C86" i="1"/>
  <c r="H86" i="1"/>
  <c r="I86" i="1"/>
  <c r="J86" i="1"/>
  <c r="D85" i="1"/>
  <c r="C85" i="1"/>
  <c r="H85" i="1"/>
  <c r="I85" i="1"/>
  <c r="J85" i="1"/>
  <c r="D84" i="1"/>
  <c r="C84" i="1"/>
  <c r="H84" i="1"/>
  <c r="I84" i="1"/>
  <c r="J84" i="1"/>
  <c r="D83" i="1"/>
  <c r="C83" i="1"/>
  <c r="H83" i="1"/>
  <c r="I83" i="1"/>
  <c r="J83" i="1"/>
  <c r="D82" i="1"/>
  <c r="C82" i="1"/>
  <c r="H82" i="1"/>
  <c r="I82" i="1"/>
  <c r="J82" i="1"/>
  <c r="D81" i="1"/>
  <c r="C81" i="1"/>
  <c r="H81" i="1"/>
  <c r="I81" i="1"/>
  <c r="J81" i="1"/>
  <c r="D80" i="1"/>
  <c r="C80" i="1"/>
  <c r="H80" i="1"/>
  <c r="I80" i="1"/>
  <c r="J80" i="1"/>
  <c r="D79" i="1"/>
  <c r="C79" i="1"/>
  <c r="H79" i="1"/>
  <c r="I79" i="1"/>
  <c r="J79" i="1"/>
  <c r="D78" i="1"/>
  <c r="C78" i="1"/>
  <c r="H78" i="1"/>
  <c r="I78" i="1"/>
  <c r="J78" i="1"/>
  <c r="D77" i="1"/>
  <c r="C77" i="1"/>
  <c r="H77" i="1"/>
  <c r="I77" i="1"/>
  <c r="J77" i="1"/>
  <c r="D76" i="1"/>
  <c r="C76" i="1"/>
  <c r="H76" i="1"/>
  <c r="I76" i="1"/>
  <c r="J76" i="1"/>
  <c r="D75" i="1"/>
  <c r="C75" i="1"/>
  <c r="H75" i="1"/>
  <c r="I75" i="1"/>
  <c r="J75" i="1"/>
  <c r="D74" i="1"/>
  <c r="C74" i="1"/>
  <c r="H74" i="1"/>
  <c r="I74" i="1"/>
  <c r="J74" i="1"/>
  <c r="D73" i="1"/>
  <c r="C73" i="1"/>
  <c r="H73" i="1"/>
  <c r="I73" i="1"/>
  <c r="J73" i="1"/>
  <c r="D72" i="1"/>
  <c r="C72" i="1"/>
  <c r="H72" i="1"/>
  <c r="I72" i="1"/>
  <c r="J72" i="1"/>
  <c r="D71" i="1"/>
  <c r="C71" i="1"/>
  <c r="H71" i="1"/>
  <c r="I71" i="1"/>
  <c r="J71" i="1"/>
  <c r="D70" i="1"/>
  <c r="C70" i="1"/>
  <c r="H70" i="1"/>
  <c r="I70" i="1"/>
  <c r="J70" i="1"/>
  <c r="D69" i="1"/>
  <c r="C69" i="1"/>
  <c r="H69" i="1"/>
  <c r="I69" i="1"/>
  <c r="J69" i="1"/>
  <c r="D68" i="1"/>
  <c r="C68" i="1"/>
  <c r="H68" i="1"/>
  <c r="I68" i="1"/>
  <c r="J68" i="1"/>
  <c r="D67" i="1"/>
  <c r="C67" i="1"/>
  <c r="H67" i="1"/>
  <c r="I67" i="1"/>
  <c r="J67" i="1"/>
  <c r="D66" i="1"/>
  <c r="C66" i="1"/>
  <c r="H66" i="1"/>
  <c r="I66" i="1"/>
  <c r="J66" i="1"/>
  <c r="D65" i="1"/>
  <c r="C65" i="1"/>
  <c r="H65" i="1"/>
  <c r="I65" i="1"/>
  <c r="J65" i="1"/>
  <c r="D64" i="1"/>
  <c r="C64" i="1"/>
  <c r="H64" i="1"/>
  <c r="I64" i="1"/>
  <c r="J64" i="1"/>
  <c r="D63" i="1"/>
  <c r="C63" i="1"/>
  <c r="H63" i="1"/>
  <c r="I63" i="1"/>
  <c r="J63" i="1"/>
  <c r="D62" i="1"/>
  <c r="C62" i="1"/>
  <c r="H62" i="1"/>
  <c r="I62" i="1"/>
  <c r="J62" i="1"/>
  <c r="D61" i="1"/>
  <c r="C61" i="1"/>
  <c r="H61" i="1"/>
  <c r="I61" i="1"/>
  <c r="J61" i="1"/>
  <c r="D60" i="1"/>
  <c r="C60" i="1"/>
  <c r="H60" i="1"/>
  <c r="I60" i="1"/>
  <c r="J60" i="1"/>
  <c r="D59" i="1"/>
  <c r="C59" i="1"/>
  <c r="H59" i="1"/>
  <c r="I59" i="1"/>
  <c r="J59" i="1"/>
  <c r="D58" i="1"/>
  <c r="C58" i="1"/>
  <c r="H58" i="1"/>
  <c r="I58" i="1"/>
  <c r="J58" i="1"/>
  <c r="D57" i="1"/>
  <c r="C57" i="1"/>
  <c r="H57" i="1"/>
  <c r="I57" i="1"/>
  <c r="J57" i="1"/>
  <c r="D56" i="1"/>
  <c r="C56" i="1"/>
  <c r="H56" i="1"/>
  <c r="I56" i="1"/>
  <c r="J56" i="1"/>
  <c r="D55" i="1"/>
  <c r="C55" i="1"/>
  <c r="H55" i="1"/>
  <c r="I55" i="1"/>
  <c r="J55" i="1"/>
  <c r="D54" i="1"/>
  <c r="C54" i="1"/>
  <c r="H54" i="1"/>
  <c r="I54" i="1"/>
  <c r="J54" i="1"/>
  <c r="D53" i="1"/>
  <c r="C53" i="1"/>
  <c r="H53" i="1"/>
  <c r="I53" i="1"/>
  <c r="J53" i="1"/>
  <c r="D52" i="1"/>
  <c r="C52" i="1"/>
  <c r="H52" i="1"/>
  <c r="I52" i="1"/>
  <c r="J52" i="1"/>
  <c r="D51" i="1"/>
  <c r="C51" i="1"/>
  <c r="H51" i="1"/>
  <c r="I51" i="1"/>
  <c r="J51" i="1"/>
  <c r="D50" i="1"/>
  <c r="C50" i="1"/>
  <c r="H50" i="1"/>
  <c r="I50" i="1"/>
  <c r="J50" i="1"/>
  <c r="D49" i="1"/>
  <c r="C49" i="1"/>
  <c r="H49" i="1"/>
  <c r="I49" i="1"/>
  <c r="J49" i="1"/>
  <c r="D48" i="1"/>
  <c r="C48" i="1"/>
  <c r="H48" i="1"/>
  <c r="I48" i="1"/>
  <c r="J48" i="1"/>
  <c r="D47" i="1"/>
  <c r="C47" i="1"/>
  <c r="H47" i="1"/>
  <c r="I47" i="1"/>
  <c r="J47" i="1"/>
  <c r="D46" i="1"/>
  <c r="C46" i="1"/>
  <c r="H46" i="1"/>
  <c r="I46" i="1"/>
  <c r="J46" i="1"/>
  <c r="D45" i="1"/>
  <c r="C45" i="1"/>
  <c r="H45" i="1"/>
  <c r="I45" i="1"/>
  <c r="J45" i="1"/>
  <c r="D44" i="1"/>
  <c r="C44" i="1"/>
  <c r="H44" i="1"/>
  <c r="I44" i="1"/>
  <c r="J44" i="1"/>
  <c r="D43" i="1"/>
  <c r="C43" i="1"/>
  <c r="H43" i="1"/>
  <c r="I43" i="1"/>
  <c r="J43" i="1"/>
  <c r="D42" i="1"/>
  <c r="C42" i="1"/>
  <c r="H42" i="1"/>
  <c r="I42" i="1"/>
  <c r="J42" i="1"/>
  <c r="D41" i="1"/>
  <c r="C41" i="1"/>
  <c r="H41" i="1"/>
  <c r="I41" i="1"/>
  <c r="J41" i="1"/>
  <c r="D40" i="1"/>
  <c r="C40" i="1"/>
  <c r="H40" i="1"/>
  <c r="I40" i="1"/>
  <c r="J40" i="1"/>
  <c r="D39" i="1"/>
  <c r="C39" i="1"/>
  <c r="H39" i="1"/>
  <c r="I39" i="1"/>
  <c r="J39" i="1"/>
  <c r="D38" i="1"/>
  <c r="C38" i="1"/>
  <c r="H38" i="1"/>
  <c r="I38" i="1"/>
  <c r="J38" i="1"/>
  <c r="I40" i="4"/>
  <c r="J40" i="4"/>
  <c r="B41" i="4"/>
  <c r="I41" i="4"/>
  <c r="J41" i="4"/>
  <c r="B42" i="4"/>
  <c r="I42" i="4"/>
  <c r="J42" i="4"/>
  <c r="B43" i="4"/>
  <c r="I43" i="4"/>
  <c r="J43" i="4"/>
  <c r="B44" i="4"/>
  <c r="I44" i="4"/>
  <c r="J44" i="4"/>
  <c r="B45" i="4"/>
  <c r="I45" i="4"/>
  <c r="J45" i="4"/>
  <c r="B46" i="4"/>
  <c r="I46" i="4"/>
  <c r="J46" i="4"/>
  <c r="B47" i="4"/>
  <c r="I47" i="4"/>
  <c r="J47" i="4"/>
  <c r="B48" i="4"/>
  <c r="I48" i="4"/>
  <c r="J48" i="4"/>
  <c r="B49" i="4"/>
  <c r="I49" i="4"/>
  <c r="J49" i="4"/>
  <c r="B50" i="4"/>
  <c r="I50" i="4"/>
  <c r="J50" i="4"/>
  <c r="B51" i="4"/>
  <c r="I51" i="4"/>
  <c r="J51" i="4"/>
  <c r="B52" i="4"/>
  <c r="I52" i="4"/>
  <c r="J52" i="4"/>
  <c r="B53" i="4"/>
  <c r="I53" i="4"/>
  <c r="J53" i="4"/>
  <c r="B54" i="4"/>
  <c r="I54" i="4"/>
  <c r="J54" i="4"/>
  <c r="B55" i="4"/>
  <c r="I55" i="4"/>
  <c r="J55" i="4"/>
  <c r="B56" i="4"/>
  <c r="I56" i="4"/>
  <c r="J56" i="4"/>
  <c r="B57" i="4"/>
  <c r="I57" i="4"/>
  <c r="J57" i="4"/>
  <c r="B58" i="4"/>
  <c r="I58" i="4"/>
  <c r="J58" i="4"/>
  <c r="B59" i="4"/>
  <c r="I59" i="4"/>
  <c r="J59" i="4"/>
  <c r="B60" i="4"/>
  <c r="I60" i="4"/>
  <c r="J60" i="4"/>
  <c r="B61" i="4"/>
  <c r="I61" i="4"/>
  <c r="J61" i="4"/>
  <c r="B62" i="4"/>
  <c r="I62" i="4"/>
  <c r="J62" i="4"/>
  <c r="B63" i="4"/>
  <c r="I63" i="4"/>
  <c r="J63" i="4"/>
  <c r="B64" i="4"/>
  <c r="I64" i="4"/>
  <c r="J64" i="4"/>
  <c r="B65" i="4"/>
  <c r="I65" i="4"/>
  <c r="J65" i="4"/>
  <c r="B66" i="4"/>
  <c r="I66" i="4"/>
  <c r="J66" i="4"/>
  <c r="B67" i="4"/>
  <c r="I67" i="4"/>
  <c r="J67" i="4"/>
  <c r="B68" i="4"/>
  <c r="I68" i="4"/>
  <c r="J68" i="4"/>
  <c r="B69" i="4"/>
  <c r="I69" i="4"/>
  <c r="J69" i="4"/>
  <c r="B70" i="4"/>
  <c r="I70" i="4"/>
  <c r="J70" i="4"/>
  <c r="B71" i="4"/>
  <c r="I71" i="4"/>
  <c r="J71" i="4"/>
  <c r="B72" i="4"/>
  <c r="I72" i="4"/>
  <c r="J72" i="4"/>
  <c r="B73" i="4"/>
  <c r="I73" i="4"/>
  <c r="J73" i="4"/>
  <c r="B74" i="4"/>
  <c r="I74" i="4"/>
  <c r="J74" i="4"/>
  <c r="B75" i="4"/>
  <c r="I75" i="4"/>
  <c r="J75" i="4"/>
  <c r="B76" i="4"/>
  <c r="I76" i="4"/>
  <c r="J76" i="4"/>
  <c r="B77" i="4"/>
  <c r="I77" i="4"/>
  <c r="J77" i="4"/>
  <c r="B78" i="4"/>
  <c r="I78" i="4"/>
  <c r="J78" i="4"/>
  <c r="B79" i="4"/>
  <c r="I79" i="4"/>
  <c r="J79" i="4"/>
  <c r="B80" i="4"/>
  <c r="I80" i="4"/>
  <c r="J80" i="4"/>
  <c r="B81" i="4"/>
  <c r="I81" i="4"/>
  <c r="J81" i="4"/>
  <c r="B82" i="4"/>
  <c r="I82" i="4"/>
  <c r="J82" i="4"/>
  <c r="B83" i="4"/>
  <c r="I83" i="4"/>
  <c r="J83" i="4"/>
  <c r="B84" i="4"/>
  <c r="I84" i="4"/>
  <c r="J84" i="4"/>
  <c r="B85" i="4"/>
  <c r="I85" i="4"/>
  <c r="J85" i="4"/>
  <c r="B86" i="4"/>
  <c r="I86" i="4"/>
  <c r="J86" i="4"/>
  <c r="B87" i="4"/>
  <c r="I87" i="4"/>
  <c r="J87" i="4"/>
  <c r="B88" i="4"/>
  <c r="I88" i="4"/>
  <c r="J88" i="4"/>
  <c r="B89" i="4"/>
  <c r="I89" i="4"/>
  <c r="J89" i="4"/>
  <c r="B90" i="4"/>
  <c r="I90" i="4"/>
  <c r="J90" i="4"/>
  <c r="B91" i="4"/>
  <c r="I91" i="4"/>
  <c r="J91" i="4"/>
  <c r="B92" i="4"/>
  <c r="I92" i="4"/>
  <c r="J92" i="4"/>
  <c r="B93" i="4"/>
  <c r="I93" i="4"/>
  <c r="J93" i="4"/>
  <c r="B94" i="4"/>
  <c r="I94" i="4"/>
  <c r="J94" i="4"/>
  <c r="B95" i="4"/>
  <c r="I95" i="4"/>
  <c r="J95" i="4"/>
  <c r="B96" i="4"/>
  <c r="I96" i="4"/>
  <c r="J96" i="4"/>
  <c r="B97" i="4"/>
  <c r="I97" i="4"/>
  <c r="J97" i="4"/>
  <c r="B98" i="4"/>
  <c r="I98" i="4"/>
  <c r="J98" i="4"/>
  <c r="B39" i="4"/>
  <c r="I39" i="4"/>
  <c r="J39" i="4"/>
  <c r="C40" i="4"/>
  <c r="D7" i="4"/>
  <c r="D40" i="4"/>
  <c r="D8" i="4"/>
  <c r="E40" i="4"/>
  <c r="H40" i="4"/>
  <c r="C41" i="4"/>
  <c r="D41" i="4"/>
  <c r="E41" i="4"/>
  <c r="H41" i="4"/>
  <c r="C42" i="4"/>
  <c r="D42" i="4"/>
  <c r="E42" i="4"/>
  <c r="H42" i="4"/>
  <c r="C43" i="4"/>
  <c r="D43" i="4"/>
  <c r="E43" i="4"/>
  <c r="H43" i="4"/>
  <c r="C44" i="4"/>
  <c r="D44" i="4"/>
  <c r="E44" i="4"/>
  <c r="H44" i="4"/>
  <c r="C45" i="4"/>
  <c r="D45" i="4"/>
  <c r="E45" i="4"/>
  <c r="H45" i="4"/>
  <c r="C46" i="4"/>
  <c r="D46" i="4"/>
  <c r="E46" i="4"/>
  <c r="H46" i="4"/>
  <c r="C47" i="4"/>
  <c r="D47" i="4"/>
  <c r="E47" i="4"/>
  <c r="H47" i="4"/>
  <c r="C48" i="4"/>
  <c r="D48" i="4"/>
  <c r="E48" i="4"/>
  <c r="H48" i="4"/>
  <c r="C49" i="4"/>
  <c r="D49" i="4"/>
  <c r="E49" i="4"/>
  <c r="H49" i="4"/>
  <c r="C50" i="4"/>
  <c r="D50" i="4"/>
  <c r="E50" i="4"/>
  <c r="H50" i="4"/>
  <c r="C51" i="4"/>
  <c r="D51" i="4"/>
  <c r="E51" i="4"/>
  <c r="H51" i="4"/>
  <c r="C52" i="4"/>
  <c r="D52" i="4"/>
  <c r="E52" i="4"/>
  <c r="H52" i="4"/>
  <c r="C53" i="4"/>
  <c r="D53" i="4"/>
  <c r="E53" i="4"/>
  <c r="H53" i="4"/>
  <c r="C54" i="4"/>
  <c r="D54" i="4"/>
  <c r="E54" i="4"/>
  <c r="H54" i="4"/>
  <c r="C55" i="4"/>
  <c r="D55" i="4"/>
  <c r="E55" i="4"/>
  <c r="H55" i="4"/>
  <c r="C56" i="4"/>
  <c r="D56" i="4"/>
  <c r="E56" i="4"/>
  <c r="H56" i="4"/>
  <c r="C57" i="4"/>
  <c r="D57" i="4"/>
  <c r="E57" i="4"/>
  <c r="H57" i="4"/>
  <c r="C58" i="4"/>
  <c r="D58" i="4"/>
  <c r="E58" i="4"/>
  <c r="H58" i="4"/>
  <c r="C59" i="4"/>
  <c r="D59" i="4"/>
  <c r="E59" i="4"/>
  <c r="H59" i="4"/>
  <c r="C60" i="4"/>
  <c r="D60" i="4"/>
  <c r="E60" i="4"/>
  <c r="H60" i="4"/>
  <c r="C61" i="4"/>
  <c r="D61" i="4"/>
  <c r="E61" i="4"/>
  <c r="H61" i="4"/>
  <c r="C62" i="4"/>
  <c r="D62" i="4"/>
  <c r="E62" i="4"/>
  <c r="H62" i="4"/>
  <c r="C63" i="4"/>
  <c r="D63" i="4"/>
  <c r="E63" i="4"/>
  <c r="H63" i="4"/>
  <c r="C64" i="4"/>
  <c r="D64" i="4"/>
  <c r="E64" i="4"/>
  <c r="H64" i="4"/>
  <c r="C65" i="4"/>
  <c r="D65" i="4"/>
  <c r="E65" i="4"/>
  <c r="H65" i="4"/>
  <c r="C66" i="4"/>
  <c r="D66" i="4"/>
  <c r="E66" i="4"/>
  <c r="H66" i="4"/>
  <c r="C67" i="4"/>
  <c r="D67" i="4"/>
  <c r="E67" i="4"/>
  <c r="H67" i="4"/>
  <c r="C68" i="4"/>
  <c r="D68" i="4"/>
  <c r="E68" i="4"/>
  <c r="H68" i="4"/>
  <c r="C69" i="4"/>
  <c r="D69" i="4"/>
  <c r="E69" i="4"/>
  <c r="H69" i="4"/>
  <c r="C70" i="4"/>
  <c r="D70" i="4"/>
  <c r="E70" i="4"/>
  <c r="H70" i="4"/>
  <c r="C71" i="4"/>
  <c r="D71" i="4"/>
  <c r="E71" i="4"/>
  <c r="H71" i="4"/>
  <c r="C72" i="4"/>
  <c r="D72" i="4"/>
  <c r="E72" i="4"/>
  <c r="H72" i="4"/>
  <c r="C73" i="4"/>
  <c r="D73" i="4"/>
  <c r="E73" i="4"/>
  <c r="H73" i="4"/>
  <c r="C74" i="4"/>
  <c r="D74" i="4"/>
  <c r="E74" i="4"/>
  <c r="H74" i="4"/>
  <c r="C75" i="4"/>
  <c r="D75" i="4"/>
  <c r="E75" i="4"/>
  <c r="H75" i="4"/>
  <c r="C76" i="4"/>
  <c r="D76" i="4"/>
  <c r="E76" i="4"/>
  <c r="H76" i="4"/>
  <c r="C77" i="4"/>
  <c r="D77" i="4"/>
  <c r="E77" i="4"/>
  <c r="H77" i="4"/>
  <c r="C78" i="4"/>
  <c r="D78" i="4"/>
  <c r="E78" i="4"/>
  <c r="H78" i="4"/>
  <c r="C79" i="4"/>
  <c r="D79" i="4"/>
  <c r="E79" i="4"/>
  <c r="H79" i="4"/>
  <c r="C80" i="4"/>
  <c r="D80" i="4"/>
  <c r="E80" i="4"/>
  <c r="H80" i="4"/>
  <c r="C81" i="4"/>
  <c r="D81" i="4"/>
  <c r="E81" i="4"/>
  <c r="H81" i="4"/>
  <c r="C82" i="4"/>
  <c r="D82" i="4"/>
  <c r="E82" i="4"/>
  <c r="H82" i="4"/>
  <c r="C83" i="4"/>
  <c r="D83" i="4"/>
  <c r="E83" i="4"/>
  <c r="H83" i="4"/>
  <c r="C84" i="4"/>
  <c r="D84" i="4"/>
  <c r="E84" i="4"/>
  <c r="H84" i="4"/>
  <c r="C85" i="4"/>
  <c r="D85" i="4"/>
  <c r="E85" i="4"/>
  <c r="H85" i="4"/>
  <c r="C86" i="4"/>
  <c r="D86" i="4"/>
  <c r="E86" i="4"/>
  <c r="H86" i="4"/>
  <c r="C87" i="4"/>
  <c r="D87" i="4"/>
  <c r="E87" i="4"/>
  <c r="H87" i="4"/>
  <c r="C88" i="4"/>
  <c r="D88" i="4"/>
  <c r="E88" i="4"/>
  <c r="H88" i="4"/>
  <c r="C89" i="4"/>
  <c r="D89" i="4"/>
  <c r="E89" i="4"/>
  <c r="H89" i="4"/>
  <c r="C90" i="4"/>
  <c r="D90" i="4"/>
  <c r="E90" i="4"/>
  <c r="H90" i="4"/>
  <c r="C91" i="4"/>
  <c r="D91" i="4"/>
  <c r="E91" i="4"/>
  <c r="H91" i="4"/>
  <c r="C92" i="4"/>
  <c r="D92" i="4"/>
  <c r="E92" i="4"/>
  <c r="H92" i="4"/>
  <c r="C93" i="4"/>
  <c r="D93" i="4"/>
  <c r="E93" i="4"/>
  <c r="H93" i="4"/>
  <c r="C94" i="4"/>
  <c r="D94" i="4"/>
  <c r="E94" i="4"/>
  <c r="H94" i="4"/>
  <c r="C95" i="4"/>
  <c r="D95" i="4"/>
  <c r="E95" i="4"/>
  <c r="H95" i="4"/>
  <c r="C96" i="4"/>
  <c r="D96" i="4"/>
  <c r="E96" i="4"/>
  <c r="H96" i="4"/>
  <c r="C97" i="4"/>
  <c r="D97" i="4"/>
  <c r="E97" i="4"/>
  <c r="H97" i="4"/>
  <c r="C98" i="4"/>
  <c r="D98" i="4"/>
  <c r="E98" i="4"/>
  <c r="H98" i="4"/>
  <c r="B35" i="4"/>
  <c r="C39" i="4"/>
  <c r="D39" i="4"/>
  <c r="D21" i="4"/>
  <c r="K10" i="4"/>
  <c r="E39" i="4"/>
  <c r="H39" i="4"/>
  <c r="G6" i="4"/>
  <c r="G12" i="4"/>
  <c r="E8" i="4"/>
  <c r="E7" i="4"/>
  <c r="E12" i="4"/>
  <c r="D12" i="4"/>
  <c r="B12" i="4"/>
  <c r="C21" i="4"/>
  <c r="B17" i="4"/>
  <c r="J8" i="4"/>
  <c r="J11" i="4"/>
  <c r="B32" i="4"/>
  <c r="K6" i="4"/>
  <c r="K7" i="4"/>
  <c r="K8" i="4"/>
  <c r="K9" i="4"/>
  <c r="K11" i="4"/>
  <c r="K12" i="4"/>
  <c r="K13" i="4"/>
  <c r="C23" i="4"/>
  <c r="E6" i="4"/>
  <c r="D6" i="4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G6" i="1"/>
  <c r="K9" i="1"/>
  <c r="E7" i="1"/>
  <c r="B17" i="3"/>
  <c r="I8" i="3"/>
  <c r="I14" i="3"/>
  <c r="B31" i="3"/>
  <c r="C19" i="3"/>
  <c r="J6" i="3"/>
  <c r="J7" i="3"/>
  <c r="J8" i="3"/>
  <c r="J9" i="3"/>
  <c r="J10" i="3"/>
  <c r="J11" i="3"/>
  <c r="J12" i="3"/>
  <c r="J13" i="3"/>
  <c r="J14" i="3"/>
  <c r="J15" i="3"/>
  <c r="J16" i="3"/>
  <c r="C22" i="3"/>
  <c r="E6" i="3"/>
  <c r="D6" i="3"/>
  <c r="K13" i="1"/>
  <c r="J8" i="1"/>
  <c r="E6" i="1"/>
  <c r="D6" i="1"/>
  <c r="B31" i="1"/>
  <c r="C19" i="1"/>
  <c r="K6" i="1"/>
  <c r="K7" i="1"/>
  <c r="K8" i="1"/>
  <c r="K10" i="1"/>
  <c r="K11" i="1"/>
  <c r="K12" i="1"/>
  <c r="C22" i="1"/>
  <c r="B17" i="1"/>
</calcChain>
</file>

<file path=xl/sharedStrings.xml><?xml version="1.0" encoding="utf-8"?>
<sst xmlns="http://schemas.openxmlformats.org/spreadsheetml/2006/main" count="157" uniqueCount="63">
  <si>
    <t>Assets</t>
  </si>
  <si>
    <t>Prosper Account</t>
  </si>
  <si>
    <t>Name</t>
  </si>
  <si>
    <t>Value</t>
  </si>
  <si>
    <t>APR (%)</t>
  </si>
  <si>
    <t>Annual Income</t>
  </si>
  <si>
    <t>Liabilities</t>
  </si>
  <si>
    <t>Option #1</t>
  </si>
  <si>
    <t>Buy house in Bay</t>
  </si>
  <si>
    <t>Food</t>
  </si>
  <si>
    <t>Monthly Cost</t>
  </si>
  <si>
    <t>Annual Cost</t>
  </si>
  <si>
    <t>Property Tax</t>
  </si>
  <si>
    <t>Monthly interest on loan</t>
  </si>
  <si>
    <t>Average Interest on Loans</t>
  </si>
  <si>
    <t>Internet</t>
  </si>
  <si>
    <t>Water</t>
  </si>
  <si>
    <t>Gas</t>
  </si>
  <si>
    <t>Electrical</t>
  </si>
  <si>
    <t>Taxes</t>
  </si>
  <si>
    <t>Income</t>
  </si>
  <si>
    <t>Person</t>
  </si>
  <si>
    <t>Anthony</t>
  </si>
  <si>
    <t>Kacy</t>
  </si>
  <si>
    <t>Amount</t>
  </si>
  <si>
    <t>Total</t>
  </si>
  <si>
    <t>Income after liabilities</t>
  </si>
  <si>
    <t>Grand Total</t>
  </si>
  <si>
    <t>Monthly</t>
  </si>
  <si>
    <t>Mortgage Payment</t>
  </si>
  <si>
    <t>Monthly Principle on loan</t>
  </si>
  <si>
    <t>Repairs</t>
  </si>
  <si>
    <t>Cash</t>
  </si>
  <si>
    <t>US Cash</t>
  </si>
  <si>
    <t>Canada Cash</t>
  </si>
  <si>
    <t>KC Cash</t>
  </si>
  <si>
    <t>Total Assets</t>
  </si>
  <si>
    <t>Total Cash</t>
  </si>
  <si>
    <t>Month</t>
  </si>
  <si>
    <t>Monthly income</t>
  </si>
  <si>
    <t>Income Saving</t>
  </si>
  <si>
    <t>Monthly Additions</t>
  </si>
  <si>
    <t>Other Subtractions</t>
  </si>
  <si>
    <t>Rental Property</t>
  </si>
  <si>
    <t>Asset Mortgage Payment</t>
  </si>
  <si>
    <t>Rent</t>
  </si>
  <si>
    <t>Cash after Investments</t>
  </si>
  <si>
    <t>Option #2</t>
  </si>
  <si>
    <t>Buy a rental</t>
  </si>
  <si>
    <t>Asset #2 Income</t>
  </si>
  <si>
    <t>Asset #1 Income</t>
  </si>
  <si>
    <t>Final Value</t>
  </si>
  <si>
    <t>APR (Tax Adjusted)</t>
  </si>
  <si>
    <t>Total Asset Income</t>
  </si>
  <si>
    <t>Rental Property #2</t>
  </si>
  <si>
    <t>Grand Total Income Savings</t>
  </si>
  <si>
    <t>Work Income</t>
  </si>
  <si>
    <t>After Income Tax</t>
  </si>
  <si>
    <t>Income Threshold</t>
  </si>
  <si>
    <t>Month Zero</t>
  </si>
  <si>
    <t>Earner 1</t>
  </si>
  <si>
    <t>Earner 2</t>
  </si>
  <si>
    <t>Other Cash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</si>
</sst>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2" fillId="0" borderId="0">
      <alignment horizontal="right" indent="1"/>
    </xf>
  </cellStyleXfs>
  <cellXfs count="6">
    <xf numFmtId="0" fontId="0" fillId="0" borderId="0" xfId="0"/>
    <xf numFmtId="0" fontId="1" fillId="0" borderId="0" xfId="0" applyFont="1"/>
    <xf numFmtId="10" fontId="0" fillId="0" borderId="0" xfId="0" applyNumberFormat="1"/>
    <xf numFmtId="8" fontId="0" fillId="0" borderId="0" xfId="0" applyNumberForma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Table Currency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Strategy</a:t>
            </a:r>
            <a:r>
              <a:rPr lang="en-US" baseline="0"/>
              <a:t> #1</a:t>
            </a:r>
          </a:p>
          <a:p>
            <a:pPr>
              <a:defRPr/>
            </a:pPr>
            <a:r>
              <a:rPr lang="en-US" baseline="0"/>
              <a:t>House Only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'Sheet1 (2)'!$B$37</c:f>
              <c:strCache>
                <c:ptCount val="1"/>
                <c:pt idx="0">
                  <c:v>Income Saving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'Sheet1 (2)'!$B$38:$B$97</c:f>
              <c:numCache>
                <c:formatCode>General</c:formatCode>
                <c:ptCount val="60"/>
                <c:pt idx="0">
                  <c:v>3758.819251803101</c:v>
                </c:pt>
                <c:pt idx="1">
                  <c:v>6498.706571455904</c:v>
                </c:pt>
                <c:pt idx="2">
                  <c:v>9238.593891108708</c:v>
                </c:pt>
                <c:pt idx="3">
                  <c:v>11978.48121076151</c:v>
                </c:pt>
                <c:pt idx="4">
                  <c:v>14718.36853041432</c:v>
                </c:pt>
                <c:pt idx="5">
                  <c:v>17458.25585006712</c:v>
                </c:pt>
                <c:pt idx="6">
                  <c:v>20198.14316971993</c:v>
                </c:pt>
                <c:pt idx="7">
                  <c:v>22938.03048937273</c:v>
                </c:pt>
                <c:pt idx="8">
                  <c:v>25677.91780902553</c:v>
                </c:pt>
                <c:pt idx="9">
                  <c:v>28417.80512867834</c:v>
                </c:pt>
                <c:pt idx="10">
                  <c:v>31157.69244833114</c:v>
                </c:pt>
                <c:pt idx="11">
                  <c:v>33897.57976798395</c:v>
                </c:pt>
                <c:pt idx="12">
                  <c:v>36637.46708763675</c:v>
                </c:pt>
                <c:pt idx="13">
                  <c:v>39377.35440728955</c:v>
                </c:pt>
                <c:pt idx="14">
                  <c:v>42117.24172694236</c:v>
                </c:pt>
                <c:pt idx="15">
                  <c:v>44857.12904659516</c:v>
                </c:pt>
                <c:pt idx="16">
                  <c:v>47597.01636624796</c:v>
                </c:pt>
                <c:pt idx="17">
                  <c:v>50336.90368590077</c:v>
                </c:pt>
                <c:pt idx="18">
                  <c:v>53076.79100555358</c:v>
                </c:pt>
                <c:pt idx="19">
                  <c:v>55816.67832520637</c:v>
                </c:pt>
                <c:pt idx="20">
                  <c:v>58556.56564485918</c:v>
                </c:pt>
                <c:pt idx="21">
                  <c:v>61296.45296451198</c:v>
                </c:pt>
                <c:pt idx="22">
                  <c:v>64036.3402841648</c:v>
                </c:pt>
                <c:pt idx="23">
                  <c:v>66776.22760381759</c:v>
                </c:pt>
                <c:pt idx="24">
                  <c:v>69516.1149234704</c:v>
                </c:pt>
                <c:pt idx="25">
                  <c:v>72256.00224312319</c:v>
                </c:pt>
                <c:pt idx="26">
                  <c:v>74995.889562776</c:v>
                </c:pt>
                <c:pt idx="27">
                  <c:v>77735.77688242881</c:v>
                </c:pt>
                <c:pt idx="28">
                  <c:v>80475.6642020816</c:v>
                </c:pt>
                <c:pt idx="29">
                  <c:v>83215.55152173442</c:v>
                </c:pt>
                <c:pt idx="30">
                  <c:v>85955.43884138722</c:v>
                </c:pt>
                <c:pt idx="31">
                  <c:v>88695.32616104002</c:v>
                </c:pt>
                <c:pt idx="32">
                  <c:v>91435.21348069282</c:v>
                </c:pt>
                <c:pt idx="33">
                  <c:v>94175.10080034562</c:v>
                </c:pt>
                <c:pt idx="34">
                  <c:v>96914.98811999843</c:v>
                </c:pt>
                <c:pt idx="35">
                  <c:v>99654.87543965123</c:v>
                </c:pt>
                <c:pt idx="36">
                  <c:v>102394.762759304</c:v>
                </c:pt>
                <c:pt idx="37">
                  <c:v>105134.6500789569</c:v>
                </c:pt>
                <c:pt idx="38">
                  <c:v>107874.5373986097</c:v>
                </c:pt>
                <c:pt idx="39">
                  <c:v>110614.4247182625</c:v>
                </c:pt>
                <c:pt idx="40">
                  <c:v>113354.3120379153</c:v>
                </c:pt>
                <c:pt idx="41">
                  <c:v>116094.1993575681</c:v>
                </c:pt>
                <c:pt idx="42">
                  <c:v>118834.0866772209</c:v>
                </c:pt>
                <c:pt idx="43">
                  <c:v>121573.9739968737</c:v>
                </c:pt>
                <c:pt idx="44">
                  <c:v>124313.8613165265</c:v>
                </c:pt>
                <c:pt idx="45">
                  <c:v>127053.7486361793</c:v>
                </c:pt>
                <c:pt idx="46">
                  <c:v>129793.6359558321</c:v>
                </c:pt>
                <c:pt idx="47">
                  <c:v>132533.5232754849</c:v>
                </c:pt>
                <c:pt idx="48">
                  <c:v>135273.4105951377</c:v>
                </c:pt>
                <c:pt idx="49">
                  <c:v>138013.2979147905</c:v>
                </c:pt>
                <c:pt idx="50">
                  <c:v>140753.1852344433</c:v>
                </c:pt>
                <c:pt idx="51">
                  <c:v>143493.0725540961</c:v>
                </c:pt>
                <c:pt idx="52">
                  <c:v>146232.9598737489</c:v>
                </c:pt>
                <c:pt idx="53">
                  <c:v>148972.8471934017</c:v>
                </c:pt>
                <c:pt idx="54">
                  <c:v>151712.7345130545</c:v>
                </c:pt>
                <c:pt idx="55">
                  <c:v>154452.6218327073</c:v>
                </c:pt>
                <c:pt idx="56">
                  <c:v>157192.5091523601</c:v>
                </c:pt>
                <c:pt idx="57">
                  <c:v>159932.3964720129</c:v>
                </c:pt>
                <c:pt idx="58">
                  <c:v>162672.2837916657</c:v>
                </c:pt>
                <c:pt idx="59">
                  <c:v>165412.1711113185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'Sheet1 (2)'!$C$37</c:f>
              <c:strCache>
                <c:ptCount val="1"/>
                <c:pt idx="0">
                  <c:v>Asset #1 Income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'Sheet1 (2)'!$C$38:$C$97</c:f>
              <c:numCache>
                <c:formatCode>"$"#,##0.00_);[Red]\("$"#,##0.00\)</c:formatCode>
                <c:ptCount val="60"/>
                <c:pt idx="0">
                  <c:v>13.27083333332303</c:v>
                </c:pt>
                <c:pt idx="1">
                  <c:v>29.7971126735938</c:v>
                </c:pt>
                <c:pt idx="2">
                  <c:v>49.59611901336757</c:v>
                </c:pt>
                <c:pt idx="3">
                  <c:v>72.68522507844682</c:v>
                </c:pt>
                <c:pt idx="4">
                  <c:v>99.08189581489569</c:v>
                </c:pt>
                <c:pt idx="5">
                  <c:v>128.8036888785</c:v>
                </c:pt>
                <c:pt idx="6">
                  <c:v>161.8682551269585</c:v>
                </c:pt>
                <c:pt idx="7">
                  <c:v>198.2933391145816</c:v>
                </c:pt>
                <c:pt idx="8">
                  <c:v>238.0967795897141</c:v>
                </c:pt>
                <c:pt idx="9">
                  <c:v>281.2965099946923</c:v>
                </c:pt>
                <c:pt idx="10">
                  <c:v>327.9105589685769</c:v>
                </c:pt>
                <c:pt idx="11">
                  <c:v>377.9570508524175</c:v>
                </c:pt>
                <c:pt idx="12">
                  <c:v>431.4542061973534</c:v>
                </c:pt>
                <c:pt idx="13">
                  <c:v>488.4203422752325</c:v>
                </c:pt>
                <c:pt idx="14">
                  <c:v>548.8738735921324</c:v>
                </c:pt>
                <c:pt idx="15">
                  <c:v>612.8333124044366</c:v>
                </c:pt>
                <c:pt idx="16">
                  <c:v>680.3172692377721</c:v>
                </c:pt>
                <c:pt idx="17">
                  <c:v>751.344453408643</c:v>
                </c:pt>
                <c:pt idx="18">
                  <c:v>825.9336735487995</c:v>
                </c:pt>
                <c:pt idx="19">
                  <c:v>904.103838132558</c:v>
                </c:pt>
                <c:pt idx="20">
                  <c:v>985.873956006615</c:v>
                </c:pt>
                <c:pt idx="21">
                  <c:v>1071.263136923069</c:v>
                </c:pt>
                <c:pt idx="22">
                  <c:v>1160.290592074907</c:v>
                </c:pt>
                <c:pt idx="23">
                  <c:v>1252.975634634498</c:v>
                </c:pt>
                <c:pt idx="24">
                  <c:v>1349.337680295012</c:v>
                </c:pt>
                <c:pt idx="25">
                  <c:v>1449.396247814562</c:v>
                </c:pt>
                <c:pt idx="26">
                  <c:v>1553.170959563384</c:v>
                </c:pt>
                <c:pt idx="27">
                  <c:v>1660.681542073704</c:v>
                </c:pt>
                <c:pt idx="28">
                  <c:v>1771.947826592874</c:v>
                </c:pt>
                <c:pt idx="29">
                  <c:v>1886.989749639026</c:v>
                </c:pt>
                <c:pt idx="30">
                  <c:v>2005.827353560016</c:v>
                </c:pt>
                <c:pt idx="31">
                  <c:v>2128.480787095141</c:v>
                </c:pt>
                <c:pt idx="32">
                  <c:v>2254.970305939962</c:v>
                </c:pt>
                <c:pt idx="33">
                  <c:v>2385.31627331398</c:v>
                </c:pt>
                <c:pt idx="34">
                  <c:v>2519.539160531487</c:v>
                </c:pt>
                <c:pt idx="35">
                  <c:v>2657.659547575294</c:v>
                </c:pt>
                <c:pt idx="36">
                  <c:v>2799.69812367365</c:v>
                </c:pt>
                <c:pt idx="37">
                  <c:v>2945.675687880146</c:v>
                </c:pt>
                <c:pt idx="38">
                  <c:v>3095.613149656645</c:v>
                </c:pt>
                <c:pt idx="39">
                  <c:v>3249.531529459378</c:v>
                </c:pt>
                <c:pt idx="40">
                  <c:v>3407.451959328271</c:v>
                </c:pt>
                <c:pt idx="41">
                  <c:v>3569.395683479019</c:v>
                </c:pt>
                <c:pt idx="42">
                  <c:v>3735.384058898817</c:v>
                </c:pt>
                <c:pt idx="43">
                  <c:v>3905.438555944791</c:v>
                </c:pt>
                <c:pt idx="44">
                  <c:v>4079.580758945915</c:v>
                </c:pt>
                <c:pt idx="45">
                  <c:v>4257.832366807953</c:v>
                </c:pt>
                <c:pt idx="46">
                  <c:v>4440.215193621763</c:v>
                </c:pt>
                <c:pt idx="47">
                  <c:v>4626.751169274546</c:v>
                </c:pt>
                <c:pt idx="48">
                  <c:v>4817.462340064776</c:v>
                </c:pt>
                <c:pt idx="49">
                  <c:v>5012.370869319944</c:v>
                </c:pt>
                <c:pt idx="50">
                  <c:v>5211.499038017893</c:v>
                </c:pt>
                <c:pt idx="51">
                  <c:v>5414.86924541137</c:v>
                </c:pt>
                <c:pt idx="52">
                  <c:v>5622.504009655734</c:v>
                </c:pt>
                <c:pt idx="53">
                  <c:v>5834.425968440315</c:v>
                </c:pt>
                <c:pt idx="54">
                  <c:v>6050.657879622776</c:v>
                </c:pt>
                <c:pt idx="55">
                  <c:v>6271.222621867098</c:v>
                </c:pt>
                <c:pt idx="56">
                  <c:v>6496.143195284843</c:v>
                </c:pt>
                <c:pt idx="57">
                  <c:v>6725.442722079795</c:v>
                </c:pt>
                <c:pt idx="58">
                  <c:v>6959.14444719618</c:v>
                </c:pt>
                <c:pt idx="59">
                  <c:v>7197.271738970019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'Sheet1 (2)'!$J$37</c:f>
              <c:strCache>
                <c:ptCount val="1"/>
                <c:pt idx="0">
                  <c:v>Total Assets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'Sheet1 (2)'!$J$38:$J$97</c:f>
              <c:numCache>
                <c:formatCode>General</c:formatCode>
                <c:ptCount val="60"/>
                <c:pt idx="0">
                  <c:v>146785.3609184698</c:v>
                </c:pt>
                <c:pt idx="1">
                  <c:v>149558.3007968031</c:v>
                </c:pt>
                <c:pt idx="2">
                  <c:v>152337.7861291354</c:v>
                </c:pt>
                <c:pt idx="3">
                  <c:v>155123.8516609184</c:v>
                </c:pt>
                <c:pt idx="4">
                  <c:v>157916.5323220441</c:v>
                </c:pt>
                <c:pt idx="5">
                  <c:v>160715.8632278241</c:v>
                </c:pt>
                <c:pt idx="6">
                  <c:v>163521.8796799738</c:v>
                </c:pt>
                <c:pt idx="7">
                  <c:v>166334.6171676019</c:v>
                </c:pt>
                <c:pt idx="8">
                  <c:v>169154.111368205</c:v>
                </c:pt>
                <c:pt idx="9">
                  <c:v>171980.3981486677</c:v>
                </c:pt>
                <c:pt idx="10">
                  <c:v>174813.5135662683</c:v>
                </c:pt>
                <c:pt idx="11">
                  <c:v>177653.4938696888</c:v>
                </c:pt>
                <c:pt idx="12">
                  <c:v>180500.3755000315</c:v>
                </c:pt>
                <c:pt idx="13">
                  <c:v>183354.19509184</c:v>
                </c:pt>
                <c:pt idx="14">
                  <c:v>186214.9894741266</c:v>
                </c:pt>
                <c:pt idx="15">
                  <c:v>189082.795671404</c:v>
                </c:pt>
                <c:pt idx="16">
                  <c:v>191957.6509047235</c:v>
                </c:pt>
                <c:pt idx="17">
                  <c:v>194839.5925927181</c:v>
                </c:pt>
                <c:pt idx="18">
                  <c:v>197728.6583526512</c:v>
                </c:pt>
                <c:pt idx="19">
                  <c:v>200624.8860014715</c:v>
                </c:pt>
                <c:pt idx="20">
                  <c:v>203528.3135568724</c:v>
                </c:pt>
                <c:pt idx="21">
                  <c:v>206438.9792383581</c:v>
                </c:pt>
                <c:pt idx="22">
                  <c:v>209356.9214683146</c:v>
                </c:pt>
                <c:pt idx="23">
                  <c:v>212282.1788730866</c:v>
                </c:pt>
                <c:pt idx="24">
                  <c:v>215214.7902840604</c:v>
                </c:pt>
                <c:pt idx="25">
                  <c:v>218154.7947387523</c:v>
                </c:pt>
                <c:pt idx="26">
                  <c:v>221102.2314819028</c:v>
                </c:pt>
                <c:pt idx="27">
                  <c:v>224057.1399665762</c:v>
                </c:pt>
                <c:pt idx="28">
                  <c:v>227019.5598552673</c:v>
                </c:pt>
                <c:pt idx="29">
                  <c:v>229989.5310210125</c:v>
                </c:pt>
                <c:pt idx="30">
                  <c:v>232967.0935485073</c:v>
                </c:pt>
                <c:pt idx="31">
                  <c:v>235952.2877352303</c:v>
                </c:pt>
                <c:pt idx="32">
                  <c:v>238945.1540925727</c:v>
                </c:pt>
                <c:pt idx="33">
                  <c:v>241945.7333469736</c:v>
                </c:pt>
                <c:pt idx="34">
                  <c:v>244954.0664410614</c:v>
                </c:pt>
                <c:pt idx="35">
                  <c:v>247970.1945348018</c:v>
                </c:pt>
                <c:pt idx="36">
                  <c:v>250994.1590066513</c:v>
                </c:pt>
                <c:pt idx="37">
                  <c:v>254026.0014547171</c:v>
                </c:pt>
                <c:pt idx="38">
                  <c:v>257065.763697923</c:v>
                </c:pt>
                <c:pt idx="39">
                  <c:v>260113.4877771812</c:v>
                </c:pt>
                <c:pt idx="40">
                  <c:v>263169.2159565718</c:v>
                </c:pt>
                <c:pt idx="41">
                  <c:v>266232.9907245261</c:v>
                </c:pt>
                <c:pt idx="42">
                  <c:v>269304.8547950185</c:v>
                </c:pt>
                <c:pt idx="43">
                  <c:v>272384.8511087633</c:v>
                </c:pt>
                <c:pt idx="44">
                  <c:v>275473.0228344183</c:v>
                </c:pt>
                <c:pt idx="45">
                  <c:v>278569.4133697951</c:v>
                </c:pt>
                <c:pt idx="46">
                  <c:v>281674.0663430755</c:v>
                </c:pt>
                <c:pt idx="47">
                  <c:v>284787.025614034</c:v>
                </c:pt>
                <c:pt idx="48">
                  <c:v>287908.3352752673</c:v>
                </c:pt>
                <c:pt idx="49">
                  <c:v>291038.0396534303</c:v>
                </c:pt>
                <c:pt idx="50">
                  <c:v>294176.183310479</c:v>
                </c:pt>
                <c:pt idx="51">
                  <c:v>297322.8110449188</c:v>
                </c:pt>
                <c:pt idx="52">
                  <c:v>300477.9678930604</c:v>
                </c:pt>
                <c:pt idx="53">
                  <c:v>303641.6991302823</c:v>
                </c:pt>
                <c:pt idx="54">
                  <c:v>306814.0502723</c:v>
                </c:pt>
                <c:pt idx="55">
                  <c:v>309995.0670764415</c:v>
                </c:pt>
                <c:pt idx="56">
                  <c:v>313184.7955429297</c:v>
                </c:pt>
                <c:pt idx="57">
                  <c:v>316383.2819161725</c:v>
                </c:pt>
                <c:pt idx="58">
                  <c:v>319590.5726860581</c:v>
                </c:pt>
                <c:pt idx="59">
                  <c:v>322806.7145892585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'Sheet1 (2)'!$I$37</c:f>
              <c:strCache>
                <c:ptCount val="1"/>
                <c:pt idx="0">
                  <c:v>Grand Total Income Savings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'Sheet1 (2)'!$I$38:$I$97</c:f>
              <c:numCache>
                <c:formatCode>General</c:formatCode>
                <c:ptCount val="60"/>
                <c:pt idx="0">
                  <c:v>3785.360918469747</c:v>
                </c:pt>
                <c:pt idx="1">
                  <c:v>6558.300796803092</c:v>
                </c:pt>
                <c:pt idx="2">
                  <c:v>9337.786129135443</c:v>
                </c:pt>
                <c:pt idx="3">
                  <c:v>12123.85166091841</c:v>
                </c:pt>
                <c:pt idx="4">
                  <c:v>14916.53232204411</c:v>
                </c:pt>
                <c:pt idx="5">
                  <c:v>17715.86322782412</c:v>
                </c:pt>
                <c:pt idx="6">
                  <c:v>20521.87967997384</c:v>
                </c:pt>
                <c:pt idx="7">
                  <c:v>23334.61716760189</c:v>
                </c:pt>
                <c:pt idx="8">
                  <c:v>26154.11136820496</c:v>
                </c:pt>
                <c:pt idx="9">
                  <c:v>28980.39814866772</c:v>
                </c:pt>
                <c:pt idx="10">
                  <c:v>31813.5135662683</c:v>
                </c:pt>
                <c:pt idx="11">
                  <c:v>34653.49386968878</c:v>
                </c:pt>
                <c:pt idx="12">
                  <c:v>37500.37550003146</c:v>
                </c:pt>
                <c:pt idx="13">
                  <c:v>40354.19509184002</c:v>
                </c:pt>
                <c:pt idx="14">
                  <c:v>43214.98947412663</c:v>
                </c:pt>
                <c:pt idx="15">
                  <c:v>46082.79567140403</c:v>
                </c:pt>
                <c:pt idx="16">
                  <c:v>48957.6509047235</c:v>
                </c:pt>
                <c:pt idx="17">
                  <c:v>51839.59259271806</c:v>
                </c:pt>
                <c:pt idx="18">
                  <c:v>54728.65835265118</c:v>
                </c:pt>
                <c:pt idx="19">
                  <c:v>57624.88600147148</c:v>
                </c:pt>
                <c:pt idx="20">
                  <c:v>60528.3135568724</c:v>
                </c:pt>
                <c:pt idx="21">
                  <c:v>63438.97923835812</c:v>
                </c:pt>
                <c:pt idx="22">
                  <c:v>66356.9214683146</c:v>
                </c:pt>
                <c:pt idx="23">
                  <c:v>69282.17887308658</c:v>
                </c:pt>
                <c:pt idx="24">
                  <c:v>72214.79028406041</c:v>
                </c:pt>
                <c:pt idx="25">
                  <c:v>75154.7947387523</c:v>
                </c:pt>
                <c:pt idx="26">
                  <c:v>78102.23148190278</c:v>
                </c:pt>
                <c:pt idx="27">
                  <c:v>81057.1399665762</c:v>
                </c:pt>
                <c:pt idx="28">
                  <c:v>84019.55985526736</c:v>
                </c:pt>
                <c:pt idx="29">
                  <c:v>86989.53102101249</c:v>
                </c:pt>
                <c:pt idx="30">
                  <c:v>89967.09354850726</c:v>
                </c:pt>
                <c:pt idx="31">
                  <c:v>92952.28773523031</c:v>
                </c:pt>
                <c:pt idx="32">
                  <c:v>95945.15409257274</c:v>
                </c:pt>
                <c:pt idx="33">
                  <c:v>98945.73334697357</c:v>
                </c:pt>
                <c:pt idx="34">
                  <c:v>101954.0664410614</c:v>
                </c:pt>
                <c:pt idx="35">
                  <c:v>104970.1945348018</c:v>
                </c:pt>
                <c:pt idx="36">
                  <c:v>107994.1590066513</c:v>
                </c:pt>
                <c:pt idx="37">
                  <c:v>111026.0014547171</c:v>
                </c:pt>
                <c:pt idx="38">
                  <c:v>114065.763697923</c:v>
                </c:pt>
                <c:pt idx="39">
                  <c:v>117113.4877771812</c:v>
                </c:pt>
                <c:pt idx="40">
                  <c:v>120169.2159565718</c:v>
                </c:pt>
                <c:pt idx="41">
                  <c:v>123232.9907245261</c:v>
                </c:pt>
                <c:pt idx="42">
                  <c:v>126304.8547950185</c:v>
                </c:pt>
                <c:pt idx="43">
                  <c:v>129384.8511087633</c:v>
                </c:pt>
                <c:pt idx="44">
                  <c:v>132473.0228344183</c:v>
                </c:pt>
                <c:pt idx="45">
                  <c:v>135569.4133697952</c:v>
                </c:pt>
                <c:pt idx="46">
                  <c:v>138674.0663430756</c:v>
                </c:pt>
                <c:pt idx="47">
                  <c:v>141787.025614034</c:v>
                </c:pt>
                <c:pt idx="48">
                  <c:v>144908.3352752672</c:v>
                </c:pt>
                <c:pt idx="49">
                  <c:v>148038.0396534304</c:v>
                </c:pt>
                <c:pt idx="50">
                  <c:v>151176.183310479</c:v>
                </c:pt>
                <c:pt idx="51">
                  <c:v>154322.8110449188</c:v>
                </c:pt>
                <c:pt idx="52">
                  <c:v>157477.9678930604</c:v>
                </c:pt>
                <c:pt idx="53">
                  <c:v>160641.6991302823</c:v>
                </c:pt>
                <c:pt idx="54">
                  <c:v>163814.0502723001</c:v>
                </c:pt>
                <c:pt idx="55">
                  <c:v>166995.0670764415</c:v>
                </c:pt>
                <c:pt idx="56">
                  <c:v>170184.7955429298</c:v>
                </c:pt>
                <c:pt idx="57">
                  <c:v>173383.2819161725</c:v>
                </c:pt>
                <c:pt idx="58">
                  <c:v>176590.5726860581</c:v>
                </c:pt>
                <c:pt idx="59">
                  <c:v>179806.7145892586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8409824"/>
        <c:axId val="2111635168"/>
      </c:lineChart>
      <c:catAx>
        <c:axId val="-21184098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1635168"/>
        <c:crosses val="autoZero"/>
        <c:auto val="1"/>
        <c:lblAlgn val="ctr"/>
        <c:lblOffset val="100"/>
        <c:noMultiLvlLbl val="0"/>
      </c:catAx>
      <c:valAx>
        <c:axId val="211163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8409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Strategy #2</a:t>
            </a:r>
          </a:p>
          <a:p>
            <a:pPr>
              <a:defRPr/>
            </a:pPr>
            <a:r>
              <a:rPr lang="en-US"/>
              <a:t>Moderate</a:t>
            </a:r>
            <a:r>
              <a:rPr lang="en-US" baseline="0"/>
              <a:t> Investment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Sheet1!$B$37</c:f>
              <c:strCache>
                <c:ptCount val="1"/>
                <c:pt idx="0">
                  <c:v>Income Saving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Sheet1!$B$38:$B$97</c:f>
              <c:numCache>
                <c:formatCode>General</c:formatCode>
                <c:ptCount val="60"/>
                <c:pt idx="0">
                  <c:v>4839.33779550129</c:v>
                </c:pt>
                <c:pt idx="1">
                  <c:v>8478.013386503871</c:v>
                </c:pt>
                <c:pt idx="2">
                  <c:v>12116.68897750645</c:v>
                </c:pt>
                <c:pt idx="3">
                  <c:v>15755.36456850903</c:v>
                </c:pt>
                <c:pt idx="4">
                  <c:v>19394.04015951161</c:v>
                </c:pt>
                <c:pt idx="5">
                  <c:v>23032.7157505142</c:v>
                </c:pt>
                <c:pt idx="6">
                  <c:v>26671.39134151677</c:v>
                </c:pt>
                <c:pt idx="7">
                  <c:v>30310.06693251935</c:v>
                </c:pt>
                <c:pt idx="8">
                  <c:v>33948.74252352193</c:v>
                </c:pt>
                <c:pt idx="9">
                  <c:v>37587.41811452451</c:v>
                </c:pt>
                <c:pt idx="10">
                  <c:v>41226.09370552709</c:v>
                </c:pt>
                <c:pt idx="11">
                  <c:v>44864.76929652967</c:v>
                </c:pt>
                <c:pt idx="12">
                  <c:v>48503.44488753226</c:v>
                </c:pt>
                <c:pt idx="13">
                  <c:v>52142.12047853483</c:v>
                </c:pt>
                <c:pt idx="14">
                  <c:v>55780.79606953741</c:v>
                </c:pt>
                <c:pt idx="15">
                  <c:v>59419.47166054</c:v>
                </c:pt>
                <c:pt idx="16">
                  <c:v>63058.14725154257</c:v>
                </c:pt>
                <c:pt idx="17">
                  <c:v>66696.82284254516</c:v>
                </c:pt>
                <c:pt idx="18">
                  <c:v>70335.49843354775</c:v>
                </c:pt>
                <c:pt idx="19">
                  <c:v>73974.1740245503</c:v>
                </c:pt>
                <c:pt idx="20">
                  <c:v>77612.8496155529</c:v>
                </c:pt>
                <c:pt idx="21">
                  <c:v>81251.52520655548</c:v>
                </c:pt>
                <c:pt idx="22">
                  <c:v>84890.20079755806</c:v>
                </c:pt>
                <c:pt idx="23">
                  <c:v>88528.87638856064</c:v>
                </c:pt>
                <c:pt idx="24">
                  <c:v>92167.55197956323</c:v>
                </c:pt>
                <c:pt idx="25">
                  <c:v>95806.22757056581</c:v>
                </c:pt>
                <c:pt idx="26">
                  <c:v>99444.9031615684</c:v>
                </c:pt>
                <c:pt idx="27">
                  <c:v>103083.578752571</c:v>
                </c:pt>
                <c:pt idx="28">
                  <c:v>106722.2543435735</c:v>
                </c:pt>
                <c:pt idx="29">
                  <c:v>110360.9299345761</c:v>
                </c:pt>
                <c:pt idx="30">
                  <c:v>113999.6055255787</c:v>
                </c:pt>
                <c:pt idx="31">
                  <c:v>117638.2811165813</c:v>
                </c:pt>
                <c:pt idx="32">
                  <c:v>121276.9567075839</c:v>
                </c:pt>
                <c:pt idx="33">
                  <c:v>124915.6322985865</c:v>
                </c:pt>
                <c:pt idx="34">
                  <c:v>128554.307889589</c:v>
                </c:pt>
                <c:pt idx="35">
                  <c:v>132192.9834805916</c:v>
                </c:pt>
                <c:pt idx="36">
                  <c:v>135831.6590715942</c:v>
                </c:pt>
                <c:pt idx="37">
                  <c:v>139470.3346625968</c:v>
                </c:pt>
                <c:pt idx="38">
                  <c:v>143109.0102535994</c:v>
                </c:pt>
                <c:pt idx="39">
                  <c:v>146747.6858446019</c:v>
                </c:pt>
                <c:pt idx="40">
                  <c:v>150386.3614356045</c:v>
                </c:pt>
                <c:pt idx="41">
                  <c:v>154025.0370266071</c:v>
                </c:pt>
                <c:pt idx="42">
                  <c:v>157663.7126176097</c:v>
                </c:pt>
                <c:pt idx="43">
                  <c:v>161302.3882086122</c:v>
                </c:pt>
                <c:pt idx="44">
                  <c:v>164941.0637996148</c:v>
                </c:pt>
                <c:pt idx="45">
                  <c:v>168579.7393906174</c:v>
                </c:pt>
                <c:pt idx="46">
                  <c:v>172218.41498162</c:v>
                </c:pt>
                <c:pt idx="47">
                  <c:v>175857.0905726226</c:v>
                </c:pt>
                <c:pt idx="48">
                  <c:v>179495.7661636251</c:v>
                </c:pt>
                <c:pt idx="49">
                  <c:v>183134.4417546277</c:v>
                </c:pt>
                <c:pt idx="50">
                  <c:v>186773.1173456303</c:v>
                </c:pt>
                <c:pt idx="51">
                  <c:v>190411.792936633</c:v>
                </c:pt>
                <c:pt idx="52">
                  <c:v>194050.4685276355</c:v>
                </c:pt>
                <c:pt idx="53">
                  <c:v>197689.1441186381</c:v>
                </c:pt>
                <c:pt idx="54">
                  <c:v>201327.8197096406</c:v>
                </c:pt>
                <c:pt idx="55">
                  <c:v>204966.4953006432</c:v>
                </c:pt>
                <c:pt idx="56">
                  <c:v>208605.1708916458</c:v>
                </c:pt>
                <c:pt idx="57">
                  <c:v>212243.8464826484</c:v>
                </c:pt>
                <c:pt idx="58">
                  <c:v>215882.522073651</c:v>
                </c:pt>
                <c:pt idx="59">
                  <c:v>219521.1976646535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Sheet1!$H$37</c:f>
              <c:strCache>
                <c:ptCount val="1"/>
                <c:pt idx="0">
                  <c:v>Total Asset Income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Sheet1!$H$38:$H$97</c:f>
              <c:numCache>
                <c:formatCode>"$"#,##0.00_);[Red]\("$"#,##0.00\)</c:formatCode>
                <c:ptCount val="60"/>
                <c:pt idx="0">
                  <c:v>853.4791666666623</c:v>
                </c:pt>
                <c:pt idx="1">
                  <c:v>1711.955675173609</c:v>
                </c:pt>
                <c:pt idx="2">
                  <c:v>2575.469795767152</c:v>
                </c:pt>
                <c:pt idx="3">
                  <c:v>3444.062123204717</c:v>
                </c:pt>
                <c:pt idx="4">
                  <c:v>4317.773579369767</c:v>
                </c:pt>
                <c:pt idx="5">
                  <c:v>5196.64541590796</c:v>
                </c:pt>
                <c:pt idx="6">
                  <c:v>6080.71921688448</c:v>
                </c:pt>
                <c:pt idx="7">
                  <c:v>6970.036901462776</c:v>
                </c:pt>
                <c:pt idx="8">
                  <c:v>7864.640726604831</c:v>
                </c:pt>
                <c:pt idx="9">
                  <c:v>8764.573289793398</c:v>
                </c:pt>
                <c:pt idx="10">
                  <c:v>9669.877531775866</c:v>
                </c:pt>
                <c:pt idx="11">
                  <c:v>10580.59673933053</c:v>
                </c:pt>
                <c:pt idx="12">
                  <c:v>11496.77454805499</c:v>
                </c:pt>
                <c:pt idx="13">
                  <c:v>12418.45494517694</c:v>
                </c:pt>
                <c:pt idx="14">
                  <c:v>13345.68227238794</c:v>
                </c:pt>
                <c:pt idx="15">
                  <c:v>14278.50122869961</c:v>
                </c:pt>
                <c:pt idx="16">
                  <c:v>15216.9568733231</c:v>
                </c:pt>
                <c:pt idx="17">
                  <c:v>16161.09462857174</c:v>
                </c:pt>
                <c:pt idx="18">
                  <c:v>17110.96028278697</c:v>
                </c:pt>
                <c:pt idx="19">
                  <c:v>18066.599993288</c:v>
                </c:pt>
                <c:pt idx="20">
                  <c:v>19028.06028934502</c:v>
                </c:pt>
                <c:pt idx="21">
                  <c:v>19995.38807517666</c:v>
                </c:pt>
                <c:pt idx="22">
                  <c:v>20968.63063297134</c:v>
                </c:pt>
                <c:pt idx="23">
                  <c:v>21947.83562593315</c:v>
                </c:pt>
                <c:pt idx="24">
                  <c:v>22933.05110135212</c:v>
                </c:pt>
                <c:pt idx="25">
                  <c:v>23924.32549369941</c:v>
                </c:pt>
                <c:pt idx="26">
                  <c:v>24921.70762774724</c:v>
                </c:pt>
                <c:pt idx="27">
                  <c:v>25925.24672171417</c:v>
                </c:pt>
                <c:pt idx="28">
                  <c:v>26934.99239043556</c:v>
                </c:pt>
                <c:pt idx="29">
                  <c:v>27950.99464855958</c:v>
                </c:pt>
                <c:pt idx="30">
                  <c:v>28973.30391376922</c:v>
                </c:pt>
                <c:pt idx="31">
                  <c:v>30001.97101002992</c:v>
                </c:pt>
                <c:pt idx="32">
                  <c:v>31037.04717086352</c:v>
                </c:pt>
                <c:pt idx="33">
                  <c:v>32078.58404264871</c:v>
                </c:pt>
                <c:pt idx="34">
                  <c:v>33126.63368794795</c:v>
                </c:pt>
                <c:pt idx="35">
                  <c:v>34181.2485888611</c:v>
                </c:pt>
                <c:pt idx="36">
                  <c:v>35242.48165040636</c:v>
                </c:pt>
                <c:pt idx="37">
                  <c:v>36310.3862039281</c:v>
                </c:pt>
                <c:pt idx="38">
                  <c:v>37385.01601053252</c:v>
                </c:pt>
                <c:pt idx="39">
                  <c:v>38466.42526455075</c:v>
                </c:pt>
                <c:pt idx="40">
                  <c:v>39554.6685970298</c:v>
                </c:pt>
                <c:pt idx="41">
                  <c:v>40649.80107925197</c:v>
                </c:pt>
                <c:pt idx="42">
                  <c:v>41751.87822628228</c:v>
                </c:pt>
                <c:pt idx="43">
                  <c:v>42860.95600054462</c:v>
                </c:pt>
                <c:pt idx="44">
                  <c:v>43977.0908154268</c:v>
                </c:pt>
                <c:pt idx="45">
                  <c:v>45100.33953891442</c:v>
                </c:pt>
                <c:pt idx="46">
                  <c:v>46230.75949725441</c:v>
                </c:pt>
                <c:pt idx="47">
                  <c:v>47368.40847864758</c:v>
                </c:pt>
                <c:pt idx="48">
                  <c:v>48513.34473697134</c:v>
                </c:pt>
                <c:pt idx="49">
                  <c:v>49665.62699553234</c:v>
                </c:pt>
                <c:pt idx="50">
                  <c:v>50825.3144508491</c:v>
                </c:pt>
                <c:pt idx="51">
                  <c:v>51992.46677646555</c:v>
                </c:pt>
                <c:pt idx="52">
                  <c:v>53167.14412679477</c:v>
                </c:pt>
                <c:pt idx="53">
                  <c:v>54349.40714099431</c:v>
                </c:pt>
                <c:pt idx="54">
                  <c:v>55539.31694687214</c:v>
                </c:pt>
                <c:pt idx="55">
                  <c:v>56736.93516482459</c:v>
                </c:pt>
                <c:pt idx="56">
                  <c:v>57942.32391180555</c:v>
                </c:pt>
                <c:pt idx="57">
                  <c:v>59155.54580532822</c:v>
                </c:pt>
                <c:pt idx="58">
                  <c:v>60376.66396749837</c:v>
                </c:pt>
                <c:pt idx="59">
                  <c:v>61605.74202908089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Sheet1!$J$37</c:f>
              <c:strCache>
                <c:ptCount val="1"/>
                <c:pt idx="0">
                  <c:v>Total Assets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Sheet1!$J$38:$J$97</c:f>
              <c:numCache>
                <c:formatCode>General</c:formatCode>
                <c:ptCount val="60"/>
                <c:pt idx="0">
                  <c:v>106546.2961288346</c:v>
                </c:pt>
                <c:pt idx="1">
                  <c:v>111901.9247368511</c:v>
                </c:pt>
                <c:pt idx="2">
                  <c:v>117267.6285690408</c:v>
                </c:pt>
                <c:pt idx="3">
                  <c:v>122643.4888149185</c:v>
                </c:pt>
                <c:pt idx="4">
                  <c:v>128029.5873182511</c:v>
                </c:pt>
                <c:pt idx="5">
                  <c:v>133426.0065823301</c:v>
                </c:pt>
                <c:pt idx="6">
                  <c:v>138832.8297752857</c:v>
                </c:pt>
                <c:pt idx="7">
                  <c:v>144250.140735445</c:v>
                </c:pt>
                <c:pt idx="8">
                  <c:v>149678.0239767316</c:v>
                </c:pt>
                <c:pt idx="9">
                  <c:v>155116.5646941113</c:v>
                </c:pt>
                <c:pt idx="10">
                  <c:v>160565.8487690788</c:v>
                </c:pt>
                <c:pt idx="11">
                  <c:v>166025.9627751907</c:v>
                </c:pt>
                <c:pt idx="12">
                  <c:v>171496.9939836422</c:v>
                </c:pt>
                <c:pt idx="13">
                  <c:v>176979.0303688887</c:v>
                </c:pt>
                <c:pt idx="14">
                  <c:v>182472.1606143133</c:v>
                </c:pt>
                <c:pt idx="15">
                  <c:v>187976.4741179392</c:v>
                </c:pt>
                <c:pt idx="16">
                  <c:v>193492.0609981888</c:v>
                </c:pt>
                <c:pt idx="17">
                  <c:v>199019.0120996886</c:v>
                </c:pt>
                <c:pt idx="18">
                  <c:v>204557.4189991217</c:v>
                </c:pt>
                <c:pt idx="19">
                  <c:v>210107.3740111263</c:v>
                </c:pt>
                <c:pt idx="20">
                  <c:v>215668.970194243</c:v>
                </c:pt>
                <c:pt idx="21">
                  <c:v>221242.3013569088</c:v>
                </c:pt>
                <c:pt idx="22">
                  <c:v>226827.4620635007</c:v>
                </c:pt>
                <c:pt idx="23">
                  <c:v>232424.547640427</c:v>
                </c:pt>
                <c:pt idx="24">
                  <c:v>238033.6541822675</c:v>
                </c:pt>
                <c:pt idx="25">
                  <c:v>243654.8785579646</c:v>
                </c:pt>
                <c:pt idx="26">
                  <c:v>249288.3184170629</c:v>
                </c:pt>
                <c:pt idx="27">
                  <c:v>254934.0721959993</c:v>
                </c:pt>
                <c:pt idx="28">
                  <c:v>260592.2391244447</c:v>
                </c:pt>
                <c:pt idx="29">
                  <c:v>266262.9192316952</c:v>
                </c:pt>
                <c:pt idx="30">
                  <c:v>271946.2133531171</c:v>
                </c:pt>
                <c:pt idx="31">
                  <c:v>277642.2231366411</c:v>
                </c:pt>
                <c:pt idx="32">
                  <c:v>283351.0510493109</c:v>
                </c:pt>
                <c:pt idx="33">
                  <c:v>289072.8003838838</c:v>
                </c:pt>
                <c:pt idx="34">
                  <c:v>294807.5752654849</c:v>
                </c:pt>
                <c:pt idx="35">
                  <c:v>300555.4806583138</c:v>
                </c:pt>
                <c:pt idx="36">
                  <c:v>306316.6223724069</c:v>
                </c:pt>
                <c:pt idx="37">
                  <c:v>312091.107070453</c:v>
                </c:pt>
                <c:pt idx="38">
                  <c:v>317879.0422746644</c:v>
                </c:pt>
                <c:pt idx="39">
                  <c:v>323680.5363737034</c:v>
                </c:pt>
                <c:pt idx="40">
                  <c:v>329495.6986296641</c:v>
                </c:pt>
                <c:pt idx="41">
                  <c:v>335324.639185111</c:v>
                </c:pt>
                <c:pt idx="42">
                  <c:v>341167.4690701742</c:v>
                </c:pt>
                <c:pt idx="43">
                  <c:v>347024.3002097015</c:v>
                </c:pt>
                <c:pt idx="44">
                  <c:v>352895.2454304684</c:v>
                </c:pt>
                <c:pt idx="45">
                  <c:v>358780.4184684463</c:v>
                </c:pt>
                <c:pt idx="46">
                  <c:v>364679.9339761288</c:v>
                </c:pt>
                <c:pt idx="47">
                  <c:v>370593.9075299178</c:v>
                </c:pt>
                <c:pt idx="48">
                  <c:v>376522.4556375678</c:v>
                </c:pt>
                <c:pt idx="49">
                  <c:v>382465.6957456925</c:v>
                </c:pt>
                <c:pt idx="50">
                  <c:v>388423.7462473285</c:v>
                </c:pt>
                <c:pt idx="51">
                  <c:v>394396.726489564</c:v>
                </c:pt>
                <c:pt idx="52">
                  <c:v>400384.756781225</c:v>
                </c:pt>
                <c:pt idx="53">
                  <c:v>406387.9584006267</c:v>
                </c:pt>
                <c:pt idx="54">
                  <c:v>412406.453603385</c:v>
                </c:pt>
                <c:pt idx="55">
                  <c:v>418440.3656302924</c:v>
                </c:pt>
                <c:pt idx="56">
                  <c:v>424489.8187152569</c:v>
                </c:pt>
                <c:pt idx="57">
                  <c:v>430554.9380933048</c:v>
                </c:pt>
                <c:pt idx="58">
                  <c:v>436635.8500086477</c:v>
                </c:pt>
                <c:pt idx="59">
                  <c:v>442732.6817228153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Sheet1!$I$37</c:f>
              <c:strCache>
                <c:ptCount val="1"/>
                <c:pt idx="0">
                  <c:v>Grand Total Income Savings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Sheet1!$I$38:$I$97</c:f>
              <c:numCache>
                <c:formatCode>General</c:formatCode>
                <c:ptCount val="60"/>
                <c:pt idx="0">
                  <c:v>6546.296128834615</c:v>
                </c:pt>
                <c:pt idx="1">
                  <c:v>11901.92473685109</c:v>
                </c:pt>
                <c:pt idx="2">
                  <c:v>17267.62856904076</c:v>
                </c:pt>
                <c:pt idx="3">
                  <c:v>22643.48881491846</c:v>
                </c:pt>
                <c:pt idx="4">
                  <c:v>28029.58731825115</c:v>
                </c:pt>
                <c:pt idx="5">
                  <c:v>33426.00658233011</c:v>
                </c:pt>
                <c:pt idx="6">
                  <c:v>38832.82977528573</c:v>
                </c:pt>
                <c:pt idx="7">
                  <c:v>44250.1407354449</c:v>
                </c:pt>
                <c:pt idx="8">
                  <c:v>49678.0239767316</c:v>
                </c:pt>
                <c:pt idx="9">
                  <c:v>55116.56469411132</c:v>
                </c:pt>
                <c:pt idx="10">
                  <c:v>60565.84876907883</c:v>
                </c:pt>
                <c:pt idx="11">
                  <c:v>66025.96277519074</c:v>
                </c:pt>
                <c:pt idx="12">
                  <c:v>71496.99398364223</c:v>
                </c:pt>
                <c:pt idx="13">
                  <c:v>76979.0303688887</c:v>
                </c:pt>
                <c:pt idx="14">
                  <c:v>82472.16061431328</c:v>
                </c:pt>
                <c:pt idx="15">
                  <c:v>87976.4741179392</c:v>
                </c:pt>
                <c:pt idx="16">
                  <c:v>93492.06099818876</c:v>
                </c:pt>
                <c:pt idx="17">
                  <c:v>99019.01209968864</c:v>
                </c:pt>
                <c:pt idx="18">
                  <c:v>104557.4189991217</c:v>
                </c:pt>
                <c:pt idx="19">
                  <c:v>110107.3740111263</c:v>
                </c:pt>
                <c:pt idx="20">
                  <c:v>115668.970194243</c:v>
                </c:pt>
                <c:pt idx="21">
                  <c:v>121242.3013569088</c:v>
                </c:pt>
                <c:pt idx="22">
                  <c:v>126827.4620635007</c:v>
                </c:pt>
                <c:pt idx="23">
                  <c:v>132424.547640427</c:v>
                </c:pt>
                <c:pt idx="24">
                  <c:v>138033.6541822675</c:v>
                </c:pt>
                <c:pt idx="25">
                  <c:v>143654.8785579646</c:v>
                </c:pt>
                <c:pt idx="26">
                  <c:v>149288.3184170629</c:v>
                </c:pt>
                <c:pt idx="27">
                  <c:v>154934.0721959993</c:v>
                </c:pt>
                <c:pt idx="28">
                  <c:v>160592.2391244447</c:v>
                </c:pt>
                <c:pt idx="29">
                  <c:v>166262.9192316953</c:v>
                </c:pt>
                <c:pt idx="30">
                  <c:v>171946.2133531172</c:v>
                </c:pt>
                <c:pt idx="31">
                  <c:v>177642.2231366411</c:v>
                </c:pt>
                <c:pt idx="32">
                  <c:v>183351.051049311</c:v>
                </c:pt>
                <c:pt idx="33">
                  <c:v>189072.8003838839</c:v>
                </c:pt>
                <c:pt idx="34">
                  <c:v>194807.575265485</c:v>
                </c:pt>
                <c:pt idx="35">
                  <c:v>200555.4806583138</c:v>
                </c:pt>
                <c:pt idx="36">
                  <c:v>206316.6223724069</c:v>
                </c:pt>
                <c:pt idx="37">
                  <c:v>212091.107070453</c:v>
                </c:pt>
                <c:pt idx="38">
                  <c:v>217879.0422746644</c:v>
                </c:pt>
                <c:pt idx="39">
                  <c:v>223680.5363737034</c:v>
                </c:pt>
                <c:pt idx="40">
                  <c:v>229495.6986296641</c:v>
                </c:pt>
                <c:pt idx="41">
                  <c:v>235324.639185111</c:v>
                </c:pt>
                <c:pt idx="42">
                  <c:v>241167.4690701743</c:v>
                </c:pt>
                <c:pt idx="43">
                  <c:v>247024.3002097015</c:v>
                </c:pt>
                <c:pt idx="44">
                  <c:v>252895.2454304684</c:v>
                </c:pt>
                <c:pt idx="45">
                  <c:v>258780.4184684463</c:v>
                </c:pt>
                <c:pt idx="46">
                  <c:v>264679.9339761288</c:v>
                </c:pt>
                <c:pt idx="47">
                  <c:v>270593.9075299178</c:v>
                </c:pt>
                <c:pt idx="48">
                  <c:v>276522.4556375678</c:v>
                </c:pt>
                <c:pt idx="49">
                  <c:v>282465.6957456925</c:v>
                </c:pt>
                <c:pt idx="50">
                  <c:v>288423.7462473285</c:v>
                </c:pt>
                <c:pt idx="51">
                  <c:v>294396.726489564</c:v>
                </c:pt>
                <c:pt idx="52">
                  <c:v>300384.756781225</c:v>
                </c:pt>
                <c:pt idx="53">
                  <c:v>306387.9584006267</c:v>
                </c:pt>
                <c:pt idx="54">
                  <c:v>312406.453603385</c:v>
                </c:pt>
                <c:pt idx="55">
                  <c:v>318440.3656302924</c:v>
                </c:pt>
                <c:pt idx="56">
                  <c:v>324489.8187152569</c:v>
                </c:pt>
                <c:pt idx="57">
                  <c:v>330554.9380933048</c:v>
                </c:pt>
                <c:pt idx="58">
                  <c:v>336635.8500086477</c:v>
                </c:pt>
                <c:pt idx="59">
                  <c:v>342732.6817228153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7930544"/>
        <c:axId val="-2128144864"/>
      </c:lineChart>
      <c:catAx>
        <c:axId val="-21279305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8144864"/>
        <c:crosses val="autoZero"/>
        <c:auto val="1"/>
        <c:lblAlgn val="ctr"/>
        <c:lblOffset val="100"/>
        <c:noMultiLvlLbl val="0"/>
      </c:catAx>
      <c:valAx>
        <c:axId val="-2128144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793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Strategy #3</a:t>
            </a:r>
          </a:p>
          <a:p>
            <a:pPr>
              <a:defRPr/>
            </a:pPr>
            <a:r>
              <a:rPr lang="en-US"/>
              <a:t>Heavy Investment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'Sheet1 (3)'!$B$38</c:f>
              <c:strCache>
                <c:ptCount val="1"/>
                <c:pt idx="0">
                  <c:v>Income Saving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'Sheet1 (3)'!$B$39:$B$98</c:f>
              <c:numCache>
                <c:formatCode>General</c:formatCode>
                <c:ptCount val="60"/>
                <c:pt idx="0">
                  <c:v>5001.704587900489</c:v>
                </c:pt>
                <c:pt idx="1">
                  <c:v>7001.753664554204</c:v>
                </c:pt>
                <c:pt idx="2">
                  <c:v>9001.80274120792</c:v>
                </c:pt>
                <c:pt idx="3">
                  <c:v>11001.85181786163</c:v>
                </c:pt>
                <c:pt idx="4">
                  <c:v>13001.90089451535</c:v>
                </c:pt>
                <c:pt idx="5">
                  <c:v>15001.94997116906</c:v>
                </c:pt>
                <c:pt idx="6">
                  <c:v>17001.99904782278</c:v>
                </c:pt>
                <c:pt idx="7">
                  <c:v>19002.0481244765</c:v>
                </c:pt>
                <c:pt idx="8">
                  <c:v>21002.09720113021</c:v>
                </c:pt>
                <c:pt idx="9">
                  <c:v>23002.14627778393</c:v>
                </c:pt>
                <c:pt idx="10">
                  <c:v>25002.19535443764</c:v>
                </c:pt>
                <c:pt idx="11">
                  <c:v>27002.24443109136</c:v>
                </c:pt>
                <c:pt idx="12">
                  <c:v>29002.29350774507</c:v>
                </c:pt>
                <c:pt idx="13">
                  <c:v>31002.34258439879</c:v>
                </c:pt>
                <c:pt idx="14">
                  <c:v>33002.3916610525</c:v>
                </c:pt>
                <c:pt idx="15">
                  <c:v>35002.44073770622</c:v>
                </c:pt>
                <c:pt idx="16">
                  <c:v>37002.48981435992</c:v>
                </c:pt>
                <c:pt idx="17">
                  <c:v>39002.53889101365</c:v>
                </c:pt>
                <c:pt idx="18">
                  <c:v>41002.58796766736</c:v>
                </c:pt>
                <c:pt idx="19">
                  <c:v>43002.63704432108</c:v>
                </c:pt>
                <c:pt idx="20">
                  <c:v>45002.68612097479</c:v>
                </c:pt>
                <c:pt idx="21">
                  <c:v>47002.73519762851</c:v>
                </c:pt>
                <c:pt idx="22">
                  <c:v>49002.78427428222</c:v>
                </c:pt>
                <c:pt idx="23">
                  <c:v>51002.83335093594</c:v>
                </c:pt>
                <c:pt idx="24">
                  <c:v>53002.88242758965</c:v>
                </c:pt>
                <c:pt idx="25">
                  <c:v>55002.93150424337</c:v>
                </c:pt>
                <c:pt idx="26">
                  <c:v>57002.98058089708</c:v>
                </c:pt>
                <c:pt idx="27">
                  <c:v>59003.0296575508</c:v>
                </c:pt>
                <c:pt idx="28">
                  <c:v>61003.0787342045</c:v>
                </c:pt>
                <c:pt idx="29">
                  <c:v>63003.12781085823</c:v>
                </c:pt>
                <c:pt idx="30">
                  <c:v>65003.17688751195</c:v>
                </c:pt>
                <c:pt idx="31">
                  <c:v>67003.22596416565</c:v>
                </c:pt>
                <c:pt idx="32">
                  <c:v>69003.27504081936</c:v>
                </c:pt>
                <c:pt idx="33">
                  <c:v>71003.32411747307</c:v>
                </c:pt>
                <c:pt idx="34">
                  <c:v>73003.3731941268</c:v>
                </c:pt>
                <c:pt idx="35">
                  <c:v>75003.42227078052</c:v>
                </c:pt>
                <c:pt idx="36">
                  <c:v>77003.47134743422</c:v>
                </c:pt>
                <c:pt idx="37">
                  <c:v>79003.52042408795</c:v>
                </c:pt>
                <c:pt idx="38">
                  <c:v>81003.56950074166</c:v>
                </c:pt>
                <c:pt idx="39">
                  <c:v>83003.61857739537</c:v>
                </c:pt>
                <c:pt idx="40">
                  <c:v>85003.66765404909</c:v>
                </c:pt>
                <c:pt idx="41">
                  <c:v>87003.7167307028</c:v>
                </c:pt>
                <c:pt idx="42">
                  <c:v>89003.76580735653</c:v>
                </c:pt>
                <c:pt idx="43">
                  <c:v>91003.81488401024</c:v>
                </c:pt>
                <c:pt idx="44">
                  <c:v>93003.86396066394</c:v>
                </c:pt>
                <c:pt idx="45">
                  <c:v>95003.91303731767</c:v>
                </c:pt>
                <c:pt idx="46">
                  <c:v>97003.96211397139</c:v>
                </c:pt>
                <c:pt idx="47">
                  <c:v>99004.0111906251</c:v>
                </c:pt>
                <c:pt idx="48">
                  <c:v>101004.0602672788</c:v>
                </c:pt>
                <c:pt idx="49">
                  <c:v>103004.1093439325</c:v>
                </c:pt>
                <c:pt idx="50">
                  <c:v>105004.1584205862</c:v>
                </c:pt>
                <c:pt idx="51">
                  <c:v>107004.20749724</c:v>
                </c:pt>
                <c:pt idx="52">
                  <c:v>109004.2565738937</c:v>
                </c:pt>
                <c:pt idx="53">
                  <c:v>111004.3056505474</c:v>
                </c:pt>
                <c:pt idx="54">
                  <c:v>113004.3547272011</c:v>
                </c:pt>
                <c:pt idx="55">
                  <c:v>115004.4038038548</c:v>
                </c:pt>
                <c:pt idx="56">
                  <c:v>117004.4528805085</c:v>
                </c:pt>
                <c:pt idx="57">
                  <c:v>119004.5019571622</c:v>
                </c:pt>
                <c:pt idx="58">
                  <c:v>121004.551033816</c:v>
                </c:pt>
                <c:pt idx="59">
                  <c:v>123004.6001104697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'Sheet1 (3)'!$H$38</c:f>
              <c:strCache>
                <c:ptCount val="1"/>
                <c:pt idx="0">
                  <c:v>Total Asset Income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'Sheet1 (3)'!$H$39:$H$98</c:f>
              <c:numCache>
                <c:formatCode>"$"#,##0.00_);[Red]\("$"#,##0.00\)</c:formatCode>
                <c:ptCount val="60"/>
                <c:pt idx="0">
                  <c:v>2096.604166666657</c:v>
                </c:pt>
                <c:pt idx="1">
                  <c:v>4196.463779340261</c:v>
                </c:pt>
                <c:pt idx="2">
                  <c:v>6299.596119013367</c:v>
                </c:pt>
                <c:pt idx="3">
                  <c:v>8406.01855841178</c:v>
                </c:pt>
                <c:pt idx="4">
                  <c:v>10515.74856248156</c:v>
                </c:pt>
                <c:pt idx="5">
                  <c:v>12628.8036888785</c:v>
                </c:pt>
                <c:pt idx="6">
                  <c:v>14745.20158846029</c:v>
                </c:pt>
                <c:pt idx="7">
                  <c:v>16864.96000578125</c:v>
                </c:pt>
                <c:pt idx="8">
                  <c:v>18988.09677958972</c:v>
                </c:pt>
                <c:pt idx="9">
                  <c:v>21114.62984332802</c:v>
                </c:pt>
                <c:pt idx="10">
                  <c:v>23244.57722563524</c:v>
                </c:pt>
                <c:pt idx="11">
                  <c:v>25377.95705085242</c:v>
                </c:pt>
                <c:pt idx="12">
                  <c:v>27514.78753953069</c:v>
                </c:pt>
                <c:pt idx="13">
                  <c:v>29655.0870089419</c:v>
                </c:pt>
                <c:pt idx="14">
                  <c:v>31798.87387359213</c:v>
                </c:pt>
                <c:pt idx="15">
                  <c:v>33946.16664573777</c:v>
                </c:pt>
                <c:pt idx="16">
                  <c:v>36096.98393590444</c:v>
                </c:pt>
                <c:pt idx="17">
                  <c:v>38251.34445340864</c:v>
                </c:pt>
                <c:pt idx="18">
                  <c:v>40409.26700688213</c:v>
                </c:pt>
                <c:pt idx="19">
                  <c:v>42570.77050479923</c:v>
                </c:pt>
                <c:pt idx="20">
                  <c:v>44735.87395600662</c:v>
                </c:pt>
                <c:pt idx="21">
                  <c:v>46904.59647025641</c:v>
                </c:pt>
                <c:pt idx="22">
                  <c:v>49076.95725874157</c:v>
                </c:pt>
                <c:pt idx="23">
                  <c:v>51252.97563463449</c:v>
                </c:pt>
                <c:pt idx="24">
                  <c:v>53432.67101362835</c:v>
                </c:pt>
                <c:pt idx="25">
                  <c:v>55616.06291448123</c:v>
                </c:pt>
                <c:pt idx="26">
                  <c:v>57803.17095956339</c:v>
                </c:pt>
                <c:pt idx="27">
                  <c:v>59994.01487540703</c:v>
                </c:pt>
                <c:pt idx="28">
                  <c:v>62188.61449325954</c:v>
                </c:pt>
                <c:pt idx="29">
                  <c:v>64386.98974963903</c:v>
                </c:pt>
                <c:pt idx="30">
                  <c:v>66589.16068689335</c:v>
                </c:pt>
                <c:pt idx="31">
                  <c:v>68795.1474537618</c:v>
                </c:pt>
                <c:pt idx="32">
                  <c:v>71004.97030593996</c:v>
                </c:pt>
                <c:pt idx="33">
                  <c:v>73218.6496066473</c:v>
                </c:pt>
                <c:pt idx="34">
                  <c:v>75436.20582719815</c:v>
                </c:pt>
                <c:pt idx="35">
                  <c:v>77657.6595475753</c:v>
                </c:pt>
                <c:pt idx="36">
                  <c:v>79883.03145700699</c:v>
                </c:pt>
                <c:pt idx="37">
                  <c:v>82112.34235454681</c:v>
                </c:pt>
                <c:pt idx="38">
                  <c:v>84345.61314965665</c:v>
                </c:pt>
                <c:pt idx="39">
                  <c:v>86582.86486279271</c:v>
                </c:pt>
                <c:pt idx="40">
                  <c:v>88824.11862599494</c:v>
                </c:pt>
                <c:pt idx="41">
                  <c:v>91069.39568347902</c:v>
                </c:pt>
                <c:pt idx="42">
                  <c:v>93318.71739223215</c:v>
                </c:pt>
                <c:pt idx="43">
                  <c:v>95572.10522261145</c:v>
                </c:pt>
                <c:pt idx="44">
                  <c:v>97829.5807589459</c:v>
                </c:pt>
                <c:pt idx="45">
                  <c:v>100091.1657001413</c:v>
                </c:pt>
                <c:pt idx="46">
                  <c:v>102356.8818602884</c:v>
                </c:pt>
                <c:pt idx="47">
                  <c:v>104626.7511692745</c:v>
                </c:pt>
                <c:pt idx="48">
                  <c:v>106900.7956733981</c:v>
                </c:pt>
                <c:pt idx="49">
                  <c:v>109179.0375359866</c:v>
                </c:pt>
                <c:pt idx="50">
                  <c:v>111461.4990380179</c:v>
                </c:pt>
                <c:pt idx="51">
                  <c:v>113748.2025787447</c:v>
                </c:pt>
                <c:pt idx="52">
                  <c:v>116039.1706763224</c:v>
                </c:pt>
                <c:pt idx="53">
                  <c:v>118334.4259684403</c:v>
                </c:pt>
                <c:pt idx="54">
                  <c:v>120633.9912129561</c:v>
                </c:pt>
                <c:pt idx="55">
                  <c:v>122937.8892885338</c:v>
                </c:pt>
                <c:pt idx="56">
                  <c:v>125246.1431952849</c:v>
                </c:pt>
                <c:pt idx="57">
                  <c:v>127558.7760554131</c:v>
                </c:pt>
                <c:pt idx="58">
                  <c:v>129875.8111138628</c:v>
                </c:pt>
                <c:pt idx="59">
                  <c:v>132197.27173897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'Sheet1 (3)'!$I$38</c:f>
              <c:strCache>
                <c:ptCount val="1"/>
                <c:pt idx="0">
                  <c:v>Grand Total Income Savings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'Sheet1 (3)'!$I$39:$I$98</c:f>
              <c:numCache>
                <c:formatCode>General</c:formatCode>
                <c:ptCount val="60"/>
                <c:pt idx="0">
                  <c:v>9194.912921233801</c:v>
                </c:pt>
                <c:pt idx="1">
                  <c:v>15394.68122323473</c:v>
                </c:pt>
                <c:pt idx="2">
                  <c:v>21600.99497923465</c:v>
                </c:pt>
                <c:pt idx="3">
                  <c:v>27813.88893468519</c:v>
                </c:pt>
                <c:pt idx="4">
                  <c:v>34033.39801947847</c:v>
                </c:pt>
                <c:pt idx="5">
                  <c:v>40259.55734892606</c:v>
                </c:pt>
                <c:pt idx="6">
                  <c:v>46492.40222474336</c:v>
                </c:pt>
                <c:pt idx="7">
                  <c:v>52731.968136039</c:v>
                </c:pt>
                <c:pt idx="8">
                  <c:v>58978.29076030964</c:v>
                </c:pt>
                <c:pt idx="9">
                  <c:v>65231.40596443997</c:v>
                </c:pt>
                <c:pt idx="10">
                  <c:v>71491.34980570813</c:v>
                </c:pt>
                <c:pt idx="11">
                  <c:v>77758.1585327962</c:v>
                </c:pt>
                <c:pt idx="12">
                  <c:v>84031.86858680645</c:v>
                </c:pt>
                <c:pt idx="13">
                  <c:v>90312.51660228259</c:v>
                </c:pt>
                <c:pt idx="14">
                  <c:v>96600.13940823676</c:v>
                </c:pt>
                <c:pt idx="15">
                  <c:v>102894.7740291818</c:v>
                </c:pt>
                <c:pt idx="16">
                  <c:v>109196.4576861688</c:v>
                </c:pt>
                <c:pt idx="17">
                  <c:v>115505.2277978309</c:v>
                </c:pt>
                <c:pt idx="18">
                  <c:v>121821.1219814316</c:v>
                </c:pt>
                <c:pt idx="19">
                  <c:v>128144.1780539195</c:v>
                </c:pt>
                <c:pt idx="20">
                  <c:v>134474.434032988</c:v>
                </c:pt>
                <c:pt idx="21">
                  <c:v>140811.9281381413</c:v>
                </c:pt>
                <c:pt idx="22">
                  <c:v>147156.6987917654</c:v>
                </c:pt>
                <c:pt idx="23">
                  <c:v>153508.7846202049</c:v>
                </c:pt>
                <c:pt idx="24">
                  <c:v>159868.2244548463</c:v>
                </c:pt>
                <c:pt idx="25">
                  <c:v>166235.0573332058</c:v>
                </c:pt>
                <c:pt idx="26">
                  <c:v>172609.3225000239</c:v>
                </c:pt>
                <c:pt idx="27">
                  <c:v>178991.0594083649</c:v>
                </c:pt>
                <c:pt idx="28">
                  <c:v>185380.3077207236</c:v>
                </c:pt>
                <c:pt idx="29">
                  <c:v>191777.1073101363</c:v>
                </c:pt>
                <c:pt idx="30">
                  <c:v>198181.4982612987</c:v>
                </c:pt>
                <c:pt idx="31">
                  <c:v>204593.5208716893</c:v>
                </c:pt>
                <c:pt idx="32">
                  <c:v>211013.2156526993</c:v>
                </c:pt>
                <c:pt idx="33">
                  <c:v>217440.6233307677</c:v>
                </c:pt>
                <c:pt idx="34">
                  <c:v>223875.7848485232</c:v>
                </c:pt>
                <c:pt idx="35">
                  <c:v>230318.7413659311</c:v>
                </c:pt>
                <c:pt idx="36">
                  <c:v>236769.5342614482</c:v>
                </c:pt>
                <c:pt idx="37">
                  <c:v>243228.2051331816</c:v>
                </c:pt>
                <c:pt idx="38">
                  <c:v>249694.795800055</c:v>
                </c:pt>
                <c:pt idx="39">
                  <c:v>256169.3483029808</c:v>
                </c:pt>
                <c:pt idx="40">
                  <c:v>262651.904906039</c:v>
                </c:pt>
                <c:pt idx="41">
                  <c:v>269142.5080976608</c:v>
                </c:pt>
                <c:pt idx="42">
                  <c:v>275641.2005918208</c:v>
                </c:pt>
                <c:pt idx="43">
                  <c:v>282148.0253292331</c:v>
                </c:pt>
                <c:pt idx="44">
                  <c:v>288663.0254785557</c:v>
                </c:pt>
                <c:pt idx="45">
                  <c:v>295186.2444376003</c:v>
                </c:pt>
                <c:pt idx="46">
                  <c:v>301717.7258345482</c:v>
                </c:pt>
                <c:pt idx="47">
                  <c:v>308257.5135291742</c:v>
                </c:pt>
                <c:pt idx="48">
                  <c:v>314805.6516140751</c:v>
                </c:pt>
                <c:pt idx="49">
                  <c:v>321362.1844159057</c:v>
                </c:pt>
                <c:pt idx="50">
                  <c:v>327927.156496622</c:v>
                </c:pt>
                <c:pt idx="51">
                  <c:v>334500.6126547294</c:v>
                </c:pt>
                <c:pt idx="52">
                  <c:v>341082.5979265385</c:v>
                </c:pt>
                <c:pt idx="53">
                  <c:v>347673.157587428</c:v>
                </c:pt>
                <c:pt idx="54">
                  <c:v>354272.3371531133</c:v>
                </c:pt>
                <c:pt idx="55">
                  <c:v>360880.1823809224</c:v>
                </c:pt>
                <c:pt idx="56">
                  <c:v>367496.7392710782</c:v>
                </c:pt>
                <c:pt idx="57">
                  <c:v>374122.0540679885</c:v>
                </c:pt>
                <c:pt idx="58">
                  <c:v>380756.1732615416</c:v>
                </c:pt>
                <c:pt idx="59">
                  <c:v>387399.1435884097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'Sheet1 (3)'!$J$38</c:f>
              <c:strCache>
                <c:ptCount val="1"/>
                <c:pt idx="0">
                  <c:v>Total Assets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'Sheet1 (3)'!$J$39:$J$98</c:f>
              <c:numCache>
                <c:formatCode>General</c:formatCode>
                <c:ptCount val="60"/>
                <c:pt idx="0">
                  <c:v>152194.9129212338</c:v>
                </c:pt>
                <c:pt idx="1">
                  <c:v>158394.6812232347</c:v>
                </c:pt>
                <c:pt idx="2">
                  <c:v>164600.9949792346</c:v>
                </c:pt>
                <c:pt idx="3">
                  <c:v>170813.8889346852</c:v>
                </c:pt>
                <c:pt idx="4">
                  <c:v>177033.3980194785</c:v>
                </c:pt>
                <c:pt idx="5">
                  <c:v>183259.5573489261</c:v>
                </c:pt>
                <c:pt idx="6">
                  <c:v>189492.4022247434</c:v>
                </c:pt>
                <c:pt idx="7">
                  <c:v>195731.968136039</c:v>
                </c:pt>
                <c:pt idx="8">
                  <c:v>201978.2907603096</c:v>
                </c:pt>
                <c:pt idx="9">
                  <c:v>208231.40596444</c:v>
                </c:pt>
                <c:pt idx="10">
                  <c:v>214491.3498057081</c:v>
                </c:pt>
                <c:pt idx="11">
                  <c:v>220758.1585327962</c:v>
                </c:pt>
                <c:pt idx="12">
                  <c:v>227031.8685868065</c:v>
                </c:pt>
                <c:pt idx="13">
                  <c:v>233312.5166022826</c:v>
                </c:pt>
                <c:pt idx="14">
                  <c:v>239600.1394082368</c:v>
                </c:pt>
                <c:pt idx="15">
                  <c:v>245894.7740291817</c:v>
                </c:pt>
                <c:pt idx="16">
                  <c:v>252196.4576861688</c:v>
                </c:pt>
                <c:pt idx="17">
                  <c:v>258505.2277978309</c:v>
                </c:pt>
                <c:pt idx="18">
                  <c:v>264821.1219814316</c:v>
                </c:pt>
                <c:pt idx="19">
                  <c:v>271144.1780539195</c:v>
                </c:pt>
                <c:pt idx="20">
                  <c:v>277474.434032988</c:v>
                </c:pt>
                <c:pt idx="21">
                  <c:v>283811.9281381413</c:v>
                </c:pt>
                <c:pt idx="22">
                  <c:v>290156.6987917654</c:v>
                </c:pt>
                <c:pt idx="23">
                  <c:v>296508.784620205</c:v>
                </c:pt>
                <c:pt idx="24">
                  <c:v>302868.2244548463</c:v>
                </c:pt>
                <c:pt idx="25">
                  <c:v>309235.0573332058</c:v>
                </c:pt>
                <c:pt idx="26">
                  <c:v>315609.3225000238</c:v>
                </c:pt>
                <c:pt idx="27">
                  <c:v>321991.0594083648</c:v>
                </c:pt>
                <c:pt idx="28">
                  <c:v>328380.3077207236</c:v>
                </c:pt>
                <c:pt idx="29">
                  <c:v>334777.1073101363</c:v>
                </c:pt>
                <c:pt idx="30">
                  <c:v>341181.4982612986</c:v>
                </c:pt>
                <c:pt idx="31">
                  <c:v>347593.5208716893</c:v>
                </c:pt>
                <c:pt idx="32">
                  <c:v>354013.2156526993</c:v>
                </c:pt>
                <c:pt idx="33">
                  <c:v>360440.6233307677</c:v>
                </c:pt>
                <c:pt idx="34">
                  <c:v>366875.7848485231</c:v>
                </c:pt>
                <c:pt idx="35">
                  <c:v>373318.7413659311</c:v>
                </c:pt>
                <c:pt idx="36">
                  <c:v>379769.5342614482</c:v>
                </c:pt>
                <c:pt idx="37">
                  <c:v>386228.2051331816</c:v>
                </c:pt>
                <c:pt idx="38">
                  <c:v>392694.795800055</c:v>
                </c:pt>
                <c:pt idx="39">
                  <c:v>399169.3483029808</c:v>
                </c:pt>
                <c:pt idx="40">
                  <c:v>405651.904906039</c:v>
                </c:pt>
                <c:pt idx="41">
                  <c:v>412142.5080976608</c:v>
                </c:pt>
                <c:pt idx="42">
                  <c:v>418641.2005918208</c:v>
                </c:pt>
                <c:pt idx="43">
                  <c:v>425148.0253292331</c:v>
                </c:pt>
                <c:pt idx="44">
                  <c:v>431663.0254785557</c:v>
                </c:pt>
                <c:pt idx="45">
                  <c:v>438186.2444376003</c:v>
                </c:pt>
                <c:pt idx="46">
                  <c:v>444717.7258345482</c:v>
                </c:pt>
                <c:pt idx="47">
                  <c:v>451257.5135291742</c:v>
                </c:pt>
                <c:pt idx="48">
                  <c:v>457805.6516140751</c:v>
                </c:pt>
                <c:pt idx="49">
                  <c:v>464362.1844159057</c:v>
                </c:pt>
                <c:pt idx="50">
                  <c:v>470927.156496622</c:v>
                </c:pt>
                <c:pt idx="51">
                  <c:v>477500.6126547294</c:v>
                </c:pt>
                <c:pt idx="52">
                  <c:v>484082.5979265385</c:v>
                </c:pt>
                <c:pt idx="53">
                  <c:v>490673.157587428</c:v>
                </c:pt>
                <c:pt idx="54">
                  <c:v>497272.3371531133</c:v>
                </c:pt>
                <c:pt idx="55">
                  <c:v>503880.1823809224</c:v>
                </c:pt>
                <c:pt idx="56">
                  <c:v>510496.7392710782</c:v>
                </c:pt>
                <c:pt idx="57">
                  <c:v>517122.0540679885</c:v>
                </c:pt>
                <c:pt idx="58">
                  <c:v>523756.1732615416</c:v>
                </c:pt>
                <c:pt idx="59">
                  <c:v>530399.1435884098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7919440"/>
        <c:axId val="-2130693536"/>
      </c:lineChart>
      <c:catAx>
        <c:axId val="21079194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0693536"/>
        <c:crosses val="autoZero"/>
        <c:auto val="1"/>
        <c:lblAlgn val="ctr"/>
        <c:lblOffset val="100"/>
        <c:noMultiLvlLbl val="0"/>
      </c:catAx>
      <c:valAx>
        <c:axId val="-213069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79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Strategy</a:t>
            </a:r>
            <a:r>
              <a:rPr lang="en-US" baseline="0"/>
              <a:t> #1</a:t>
            </a:r>
          </a:p>
          <a:p>
            <a:pPr>
              <a:defRPr/>
            </a:pPr>
            <a:r>
              <a:rPr lang="en-US" baseline="0"/>
              <a:t>House Only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'Sheet1 (2)'!$B$37</c:f>
              <c:strCache>
                <c:ptCount val="1"/>
                <c:pt idx="0">
                  <c:v>Income Saving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'Sheet1 (2)'!$B$38:$B$97</c:f>
              <c:numCache>
                <c:formatCode>General</c:formatCode>
                <c:ptCount val="60"/>
                <c:pt idx="0">
                  <c:v>3758.819251803101</c:v>
                </c:pt>
                <c:pt idx="1">
                  <c:v>6498.706571455904</c:v>
                </c:pt>
                <c:pt idx="2">
                  <c:v>9238.593891108708</c:v>
                </c:pt>
                <c:pt idx="3">
                  <c:v>11978.48121076151</c:v>
                </c:pt>
                <c:pt idx="4">
                  <c:v>14718.36853041432</c:v>
                </c:pt>
                <c:pt idx="5">
                  <c:v>17458.25585006712</c:v>
                </c:pt>
                <c:pt idx="6">
                  <c:v>20198.14316971993</c:v>
                </c:pt>
                <c:pt idx="7">
                  <c:v>22938.03048937273</c:v>
                </c:pt>
                <c:pt idx="8">
                  <c:v>25677.91780902553</c:v>
                </c:pt>
                <c:pt idx="9">
                  <c:v>28417.80512867834</c:v>
                </c:pt>
                <c:pt idx="10">
                  <c:v>31157.69244833114</c:v>
                </c:pt>
                <c:pt idx="11">
                  <c:v>33897.57976798395</c:v>
                </c:pt>
                <c:pt idx="12">
                  <c:v>36637.46708763675</c:v>
                </c:pt>
                <c:pt idx="13">
                  <c:v>39377.35440728955</c:v>
                </c:pt>
                <c:pt idx="14">
                  <c:v>42117.24172694236</c:v>
                </c:pt>
                <c:pt idx="15">
                  <c:v>44857.12904659516</c:v>
                </c:pt>
                <c:pt idx="16">
                  <c:v>47597.01636624796</c:v>
                </c:pt>
                <c:pt idx="17">
                  <c:v>50336.90368590077</c:v>
                </c:pt>
                <c:pt idx="18">
                  <c:v>53076.79100555358</c:v>
                </c:pt>
                <c:pt idx="19">
                  <c:v>55816.67832520637</c:v>
                </c:pt>
                <c:pt idx="20">
                  <c:v>58556.56564485918</c:v>
                </c:pt>
                <c:pt idx="21">
                  <c:v>61296.45296451198</c:v>
                </c:pt>
                <c:pt idx="22">
                  <c:v>64036.3402841648</c:v>
                </c:pt>
                <c:pt idx="23">
                  <c:v>66776.22760381759</c:v>
                </c:pt>
                <c:pt idx="24">
                  <c:v>69516.1149234704</c:v>
                </c:pt>
                <c:pt idx="25">
                  <c:v>72256.00224312319</c:v>
                </c:pt>
                <c:pt idx="26">
                  <c:v>74995.889562776</c:v>
                </c:pt>
                <c:pt idx="27">
                  <c:v>77735.77688242881</c:v>
                </c:pt>
                <c:pt idx="28">
                  <c:v>80475.6642020816</c:v>
                </c:pt>
                <c:pt idx="29">
                  <c:v>83215.55152173442</c:v>
                </c:pt>
                <c:pt idx="30">
                  <c:v>85955.43884138722</c:v>
                </c:pt>
                <c:pt idx="31">
                  <c:v>88695.32616104002</c:v>
                </c:pt>
                <c:pt idx="32">
                  <c:v>91435.21348069282</c:v>
                </c:pt>
                <c:pt idx="33">
                  <c:v>94175.10080034562</c:v>
                </c:pt>
                <c:pt idx="34">
                  <c:v>96914.98811999843</c:v>
                </c:pt>
                <c:pt idx="35">
                  <c:v>99654.87543965123</c:v>
                </c:pt>
                <c:pt idx="36">
                  <c:v>102394.762759304</c:v>
                </c:pt>
                <c:pt idx="37">
                  <c:v>105134.6500789569</c:v>
                </c:pt>
                <c:pt idx="38">
                  <c:v>107874.5373986097</c:v>
                </c:pt>
                <c:pt idx="39">
                  <c:v>110614.4247182625</c:v>
                </c:pt>
                <c:pt idx="40">
                  <c:v>113354.3120379153</c:v>
                </c:pt>
                <c:pt idx="41">
                  <c:v>116094.1993575681</c:v>
                </c:pt>
                <c:pt idx="42">
                  <c:v>118834.0866772209</c:v>
                </c:pt>
                <c:pt idx="43">
                  <c:v>121573.9739968737</c:v>
                </c:pt>
                <c:pt idx="44">
                  <c:v>124313.8613165265</c:v>
                </c:pt>
                <c:pt idx="45">
                  <c:v>127053.7486361793</c:v>
                </c:pt>
                <c:pt idx="46">
                  <c:v>129793.6359558321</c:v>
                </c:pt>
                <c:pt idx="47">
                  <c:v>132533.5232754849</c:v>
                </c:pt>
                <c:pt idx="48">
                  <c:v>135273.4105951377</c:v>
                </c:pt>
                <c:pt idx="49">
                  <c:v>138013.2979147905</c:v>
                </c:pt>
                <c:pt idx="50">
                  <c:v>140753.1852344433</c:v>
                </c:pt>
                <c:pt idx="51">
                  <c:v>143493.0725540961</c:v>
                </c:pt>
                <c:pt idx="52">
                  <c:v>146232.9598737489</c:v>
                </c:pt>
                <c:pt idx="53">
                  <c:v>148972.8471934017</c:v>
                </c:pt>
                <c:pt idx="54">
                  <c:v>151712.7345130545</c:v>
                </c:pt>
                <c:pt idx="55">
                  <c:v>154452.6218327073</c:v>
                </c:pt>
                <c:pt idx="56">
                  <c:v>157192.5091523601</c:v>
                </c:pt>
                <c:pt idx="57">
                  <c:v>159932.3964720129</c:v>
                </c:pt>
                <c:pt idx="58">
                  <c:v>162672.2837916657</c:v>
                </c:pt>
                <c:pt idx="59">
                  <c:v>165412.1711113185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'Sheet1 (2)'!$C$37</c:f>
              <c:strCache>
                <c:ptCount val="1"/>
                <c:pt idx="0">
                  <c:v>Asset #1 Income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'Sheet1 (2)'!$C$38:$C$97</c:f>
              <c:numCache>
                <c:formatCode>"$"#,##0.00_);[Red]\("$"#,##0.00\)</c:formatCode>
                <c:ptCount val="60"/>
                <c:pt idx="0">
                  <c:v>13.27083333332303</c:v>
                </c:pt>
                <c:pt idx="1">
                  <c:v>29.7971126735938</c:v>
                </c:pt>
                <c:pt idx="2">
                  <c:v>49.59611901336757</c:v>
                </c:pt>
                <c:pt idx="3">
                  <c:v>72.68522507844682</c:v>
                </c:pt>
                <c:pt idx="4">
                  <c:v>99.08189581489569</c:v>
                </c:pt>
                <c:pt idx="5">
                  <c:v>128.8036888785</c:v>
                </c:pt>
                <c:pt idx="6">
                  <c:v>161.8682551269585</c:v>
                </c:pt>
                <c:pt idx="7">
                  <c:v>198.2933391145816</c:v>
                </c:pt>
                <c:pt idx="8">
                  <c:v>238.0967795897141</c:v>
                </c:pt>
                <c:pt idx="9">
                  <c:v>281.2965099946923</c:v>
                </c:pt>
                <c:pt idx="10">
                  <c:v>327.9105589685769</c:v>
                </c:pt>
                <c:pt idx="11">
                  <c:v>377.9570508524175</c:v>
                </c:pt>
                <c:pt idx="12">
                  <c:v>431.4542061973534</c:v>
                </c:pt>
                <c:pt idx="13">
                  <c:v>488.4203422752325</c:v>
                </c:pt>
                <c:pt idx="14">
                  <c:v>548.8738735921324</c:v>
                </c:pt>
                <c:pt idx="15">
                  <c:v>612.8333124044366</c:v>
                </c:pt>
                <c:pt idx="16">
                  <c:v>680.3172692377721</c:v>
                </c:pt>
                <c:pt idx="17">
                  <c:v>751.344453408643</c:v>
                </c:pt>
                <c:pt idx="18">
                  <c:v>825.9336735487995</c:v>
                </c:pt>
                <c:pt idx="19">
                  <c:v>904.103838132558</c:v>
                </c:pt>
                <c:pt idx="20">
                  <c:v>985.873956006615</c:v>
                </c:pt>
                <c:pt idx="21">
                  <c:v>1071.263136923069</c:v>
                </c:pt>
                <c:pt idx="22">
                  <c:v>1160.290592074907</c:v>
                </c:pt>
                <c:pt idx="23">
                  <c:v>1252.975634634498</c:v>
                </c:pt>
                <c:pt idx="24">
                  <c:v>1349.337680295012</c:v>
                </c:pt>
                <c:pt idx="25">
                  <c:v>1449.396247814562</c:v>
                </c:pt>
                <c:pt idx="26">
                  <c:v>1553.170959563384</c:v>
                </c:pt>
                <c:pt idx="27">
                  <c:v>1660.681542073704</c:v>
                </c:pt>
                <c:pt idx="28">
                  <c:v>1771.947826592874</c:v>
                </c:pt>
                <c:pt idx="29">
                  <c:v>1886.989749639026</c:v>
                </c:pt>
                <c:pt idx="30">
                  <c:v>2005.827353560016</c:v>
                </c:pt>
                <c:pt idx="31">
                  <c:v>2128.480787095141</c:v>
                </c:pt>
                <c:pt idx="32">
                  <c:v>2254.970305939962</c:v>
                </c:pt>
                <c:pt idx="33">
                  <c:v>2385.31627331398</c:v>
                </c:pt>
                <c:pt idx="34">
                  <c:v>2519.539160531487</c:v>
                </c:pt>
                <c:pt idx="35">
                  <c:v>2657.659547575294</c:v>
                </c:pt>
                <c:pt idx="36">
                  <c:v>2799.69812367365</c:v>
                </c:pt>
                <c:pt idx="37">
                  <c:v>2945.675687880146</c:v>
                </c:pt>
                <c:pt idx="38">
                  <c:v>3095.613149656645</c:v>
                </c:pt>
                <c:pt idx="39">
                  <c:v>3249.531529459378</c:v>
                </c:pt>
                <c:pt idx="40">
                  <c:v>3407.451959328271</c:v>
                </c:pt>
                <c:pt idx="41">
                  <c:v>3569.395683479019</c:v>
                </c:pt>
                <c:pt idx="42">
                  <c:v>3735.384058898817</c:v>
                </c:pt>
                <c:pt idx="43">
                  <c:v>3905.438555944791</c:v>
                </c:pt>
                <c:pt idx="44">
                  <c:v>4079.580758945915</c:v>
                </c:pt>
                <c:pt idx="45">
                  <c:v>4257.832366807953</c:v>
                </c:pt>
                <c:pt idx="46">
                  <c:v>4440.215193621763</c:v>
                </c:pt>
                <c:pt idx="47">
                  <c:v>4626.751169274546</c:v>
                </c:pt>
                <c:pt idx="48">
                  <c:v>4817.462340064776</c:v>
                </c:pt>
                <c:pt idx="49">
                  <c:v>5012.370869319944</c:v>
                </c:pt>
                <c:pt idx="50">
                  <c:v>5211.499038017893</c:v>
                </c:pt>
                <c:pt idx="51">
                  <c:v>5414.86924541137</c:v>
                </c:pt>
                <c:pt idx="52">
                  <c:v>5622.504009655734</c:v>
                </c:pt>
                <c:pt idx="53">
                  <c:v>5834.425968440315</c:v>
                </c:pt>
                <c:pt idx="54">
                  <c:v>6050.657879622776</c:v>
                </c:pt>
                <c:pt idx="55">
                  <c:v>6271.222621867098</c:v>
                </c:pt>
                <c:pt idx="56">
                  <c:v>6496.143195284843</c:v>
                </c:pt>
                <c:pt idx="57">
                  <c:v>6725.442722079795</c:v>
                </c:pt>
                <c:pt idx="58">
                  <c:v>6959.14444719618</c:v>
                </c:pt>
                <c:pt idx="59">
                  <c:v>7197.271738970019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'Sheet1 (2)'!$J$37</c:f>
              <c:strCache>
                <c:ptCount val="1"/>
                <c:pt idx="0">
                  <c:v>Total Assets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'Sheet1 (2)'!$J$38:$J$97</c:f>
              <c:numCache>
                <c:formatCode>General</c:formatCode>
                <c:ptCount val="60"/>
                <c:pt idx="0">
                  <c:v>146785.3609184698</c:v>
                </c:pt>
                <c:pt idx="1">
                  <c:v>149558.3007968031</c:v>
                </c:pt>
                <c:pt idx="2">
                  <c:v>152337.7861291354</c:v>
                </c:pt>
                <c:pt idx="3">
                  <c:v>155123.8516609184</c:v>
                </c:pt>
                <c:pt idx="4">
                  <c:v>157916.5323220441</c:v>
                </c:pt>
                <c:pt idx="5">
                  <c:v>160715.8632278241</c:v>
                </c:pt>
                <c:pt idx="6">
                  <c:v>163521.8796799738</c:v>
                </c:pt>
                <c:pt idx="7">
                  <c:v>166334.6171676019</c:v>
                </c:pt>
                <c:pt idx="8">
                  <c:v>169154.111368205</c:v>
                </c:pt>
                <c:pt idx="9">
                  <c:v>171980.3981486677</c:v>
                </c:pt>
                <c:pt idx="10">
                  <c:v>174813.5135662683</c:v>
                </c:pt>
                <c:pt idx="11">
                  <c:v>177653.4938696888</c:v>
                </c:pt>
                <c:pt idx="12">
                  <c:v>180500.3755000315</c:v>
                </c:pt>
                <c:pt idx="13">
                  <c:v>183354.19509184</c:v>
                </c:pt>
                <c:pt idx="14">
                  <c:v>186214.9894741266</c:v>
                </c:pt>
                <c:pt idx="15">
                  <c:v>189082.795671404</c:v>
                </c:pt>
                <c:pt idx="16">
                  <c:v>191957.6509047235</c:v>
                </c:pt>
                <c:pt idx="17">
                  <c:v>194839.5925927181</c:v>
                </c:pt>
                <c:pt idx="18">
                  <c:v>197728.6583526512</c:v>
                </c:pt>
                <c:pt idx="19">
                  <c:v>200624.8860014715</c:v>
                </c:pt>
                <c:pt idx="20">
                  <c:v>203528.3135568724</c:v>
                </c:pt>
                <c:pt idx="21">
                  <c:v>206438.9792383581</c:v>
                </c:pt>
                <c:pt idx="22">
                  <c:v>209356.9214683146</c:v>
                </c:pt>
                <c:pt idx="23">
                  <c:v>212282.1788730866</c:v>
                </c:pt>
                <c:pt idx="24">
                  <c:v>215214.7902840604</c:v>
                </c:pt>
                <c:pt idx="25">
                  <c:v>218154.7947387523</c:v>
                </c:pt>
                <c:pt idx="26">
                  <c:v>221102.2314819028</c:v>
                </c:pt>
                <c:pt idx="27">
                  <c:v>224057.1399665762</c:v>
                </c:pt>
                <c:pt idx="28">
                  <c:v>227019.5598552673</c:v>
                </c:pt>
                <c:pt idx="29">
                  <c:v>229989.5310210125</c:v>
                </c:pt>
                <c:pt idx="30">
                  <c:v>232967.0935485073</c:v>
                </c:pt>
                <c:pt idx="31">
                  <c:v>235952.2877352303</c:v>
                </c:pt>
                <c:pt idx="32">
                  <c:v>238945.1540925727</c:v>
                </c:pt>
                <c:pt idx="33">
                  <c:v>241945.7333469736</c:v>
                </c:pt>
                <c:pt idx="34">
                  <c:v>244954.0664410614</c:v>
                </c:pt>
                <c:pt idx="35">
                  <c:v>247970.1945348018</c:v>
                </c:pt>
                <c:pt idx="36">
                  <c:v>250994.1590066513</c:v>
                </c:pt>
                <c:pt idx="37">
                  <c:v>254026.0014547171</c:v>
                </c:pt>
                <c:pt idx="38">
                  <c:v>257065.763697923</c:v>
                </c:pt>
                <c:pt idx="39">
                  <c:v>260113.4877771812</c:v>
                </c:pt>
                <c:pt idx="40">
                  <c:v>263169.2159565718</c:v>
                </c:pt>
                <c:pt idx="41">
                  <c:v>266232.9907245261</c:v>
                </c:pt>
                <c:pt idx="42">
                  <c:v>269304.8547950185</c:v>
                </c:pt>
                <c:pt idx="43">
                  <c:v>272384.8511087633</c:v>
                </c:pt>
                <c:pt idx="44">
                  <c:v>275473.0228344183</c:v>
                </c:pt>
                <c:pt idx="45">
                  <c:v>278569.4133697951</c:v>
                </c:pt>
                <c:pt idx="46">
                  <c:v>281674.0663430755</c:v>
                </c:pt>
                <c:pt idx="47">
                  <c:v>284787.025614034</c:v>
                </c:pt>
                <c:pt idx="48">
                  <c:v>287908.3352752673</c:v>
                </c:pt>
                <c:pt idx="49">
                  <c:v>291038.0396534303</c:v>
                </c:pt>
                <c:pt idx="50">
                  <c:v>294176.183310479</c:v>
                </c:pt>
                <c:pt idx="51">
                  <c:v>297322.8110449188</c:v>
                </c:pt>
                <c:pt idx="52">
                  <c:v>300477.9678930604</c:v>
                </c:pt>
                <c:pt idx="53">
                  <c:v>303641.6991302823</c:v>
                </c:pt>
                <c:pt idx="54">
                  <c:v>306814.0502723</c:v>
                </c:pt>
                <c:pt idx="55">
                  <c:v>309995.0670764415</c:v>
                </c:pt>
                <c:pt idx="56">
                  <c:v>313184.7955429297</c:v>
                </c:pt>
                <c:pt idx="57">
                  <c:v>316383.2819161725</c:v>
                </c:pt>
                <c:pt idx="58">
                  <c:v>319590.5726860581</c:v>
                </c:pt>
                <c:pt idx="59">
                  <c:v>322806.7145892585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'Sheet1 (2)'!$I$37</c:f>
              <c:strCache>
                <c:ptCount val="1"/>
                <c:pt idx="0">
                  <c:v>Grand Total Income Savings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'Sheet1 (2)'!$I$38:$I$97</c:f>
              <c:numCache>
                <c:formatCode>General</c:formatCode>
                <c:ptCount val="60"/>
                <c:pt idx="0">
                  <c:v>3785.360918469747</c:v>
                </c:pt>
                <c:pt idx="1">
                  <c:v>6558.300796803092</c:v>
                </c:pt>
                <c:pt idx="2">
                  <c:v>9337.786129135443</c:v>
                </c:pt>
                <c:pt idx="3">
                  <c:v>12123.85166091841</c:v>
                </c:pt>
                <c:pt idx="4">
                  <c:v>14916.53232204411</c:v>
                </c:pt>
                <c:pt idx="5">
                  <c:v>17715.86322782412</c:v>
                </c:pt>
                <c:pt idx="6">
                  <c:v>20521.87967997384</c:v>
                </c:pt>
                <c:pt idx="7">
                  <c:v>23334.61716760189</c:v>
                </c:pt>
                <c:pt idx="8">
                  <c:v>26154.11136820496</c:v>
                </c:pt>
                <c:pt idx="9">
                  <c:v>28980.39814866772</c:v>
                </c:pt>
                <c:pt idx="10">
                  <c:v>31813.5135662683</c:v>
                </c:pt>
                <c:pt idx="11">
                  <c:v>34653.49386968878</c:v>
                </c:pt>
                <c:pt idx="12">
                  <c:v>37500.37550003146</c:v>
                </c:pt>
                <c:pt idx="13">
                  <c:v>40354.19509184002</c:v>
                </c:pt>
                <c:pt idx="14">
                  <c:v>43214.98947412663</c:v>
                </c:pt>
                <c:pt idx="15">
                  <c:v>46082.79567140403</c:v>
                </c:pt>
                <c:pt idx="16">
                  <c:v>48957.6509047235</c:v>
                </c:pt>
                <c:pt idx="17">
                  <c:v>51839.59259271806</c:v>
                </c:pt>
                <c:pt idx="18">
                  <c:v>54728.65835265118</c:v>
                </c:pt>
                <c:pt idx="19">
                  <c:v>57624.88600147148</c:v>
                </c:pt>
                <c:pt idx="20">
                  <c:v>60528.3135568724</c:v>
                </c:pt>
                <c:pt idx="21">
                  <c:v>63438.97923835812</c:v>
                </c:pt>
                <c:pt idx="22">
                  <c:v>66356.9214683146</c:v>
                </c:pt>
                <c:pt idx="23">
                  <c:v>69282.17887308658</c:v>
                </c:pt>
                <c:pt idx="24">
                  <c:v>72214.79028406041</c:v>
                </c:pt>
                <c:pt idx="25">
                  <c:v>75154.7947387523</c:v>
                </c:pt>
                <c:pt idx="26">
                  <c:v>78102.23148190278</c:v>
                </c:pt>
                <c:pt idx="27">
                  <c:v>81057.1399665762</c:v>
                </c:pt>
                <c:pt idx="28">
                  <c:v>84019.55985526736</c:v>
                </c:pt>
                <c:pt idx="29">
                  <c:v>86989.53102101249</c:v>
                </c:pt>
                <c:pt idx="30">
                  <c:v>89967.09354850726</c:v>
                </c:pt>
                <c:pt idx="31">
                  <c:v>92952.28773523031</c:v>
                </c:pt>
                <c:pt idx="32">
                  <c:v>95945.15409257274</c:v>
                </c:pt>
                <c:pt idx="33">
                  <c:v>98945.73334697357</c:v>
                </c:pt>
                <c:pt idx="34">
                  <c:v>101954.0664410614</c:v>
                </c:pt>
                <c:pt idx="35">
                  <c:v>104970.1945348018</c:v>
                </c:pt>
                <c:pt idx="36">
                  <c:v>107994.1590066513</c:v>
                </c:pt>
                <c:pt idx="37">
                  <c:v>111026.0014547171</c:v>
                </c:pt>
                <c:pt idx="38">
                  <c:v>114065.763697923</c:v>
                </c:pt>
                <c:pt idx="39">
                  <c:v>117113.4877771812</c:v>
                </c:pt>
                <c:pt idx="40">
                  <c:v>120169.2159565718</c:v>
                </c:pt>
                <c:pt idx="41">
                  <c:v>123232.9907245261</c:v>
                </c:pt>
                <c:pt idx="42">
                  <c:v>126304.8547950185</c:v>
                </c:pt>
                <c:pt idx="43">
                  <c:v>129384.8511087633</c:v>
                </c:pt>
                <c:pt idx="44">
                  <c:v>132473.0228344183</c:v>
                </c:pt>
                <c:pt idx="45">
                  <c:v>135569.4133697952</c:v>
                </c:pt>
                <c:pt idx="46">
                  <c:v>138674.0663430756</c:v>
                </c:pt>
                <c:pt idx="47">
                  <c:v>141787.025614034</c:v>
                </c:pt>
                <c:pt idx="48">
                  <c:v>144908.3352752672</c:v>
                </c:pt>
                <c:pt idx="49">
                  <c:v>148038.0396534304</c:v>
                </c:pt>
                <c:pt idx="50">
                  <c:v>151176.183310479</c:v>
                </c:pt>
                <c:pt idx="51">
                  <c:v>154322.8110449188</c:v>
                </c:pt>
                <c:pt idx="52">
                  <c:v>157477.9678930604</c:v>
                </c:pt>
                <c:pt idx="53">
                  <c:v>160641.6991302823</c:v>
                </c:pt>
                <c:pt idx="54">
                  <c:v>163814.0502723001</c:v>
                </c:pt>
                <c:pt idx="55">
                  <c:v>166995.0670764415</c:v>
                </c:pt>
                <c:pt idx="56">
                  <c:v>170184.7955429298</c:v>
                </c:pt>
                <c:pt idx="57">
                  <c:v>173383.2819161725</c:v>
                </c:pt>
                <c:pt idx="58">
                  <c:v>176590.5726860581</c:v>
                </c:pt>
                <c:pt idx="59">
                  <c:v>179806.7145892586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0167104"/>
        <c:axId val="-2118466496"/>
      </c:lineChart>
      <c:catAx>
        <c:axId val="-2120167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8466496"/>
        <c:crosses val="autoZero"/>
        <c:auto val="1"/>
        <c:lblAlgn val="ctr"/>
        <c:lblOffset val="100"/>
        <c:noMultiLvlLbl val="0"/>
      </c:catAx>
      <c:valAx>
        <c:axId val="-2118466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0167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Strategy #2</a:t>
            </a:r>
          </a:p>
          <a:p>
            <a:pPr>
              <a:defRPr/>
            </a:pPr>
            <a:r>
              <a:rPr lang="en-US"/>
              <a:t>Moderate</a:t>
            </a:r>
            <a:r>
              <a:rPr lang="en-US" baseline="0"/>
              <a:t> Investment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Sheet1!$B$37</c:f>
              <c:strCache>
                <c:ptCount val="1"/>
                <c:pt idx="0">
                  <c:v>Income Saving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Sheet1!$B$38:$B$97</c:f>
              <c:numCache>
                <c:formatCode>General</c:formatCode>
                <c:ptCount val="60"/>
                <c:pt idx="0">
                  <c:v>4839.33779550129</c:v>
                </c:pt>
                <c:pt idx="1">
                  <c:v>8478.013386503871</c:v>
                </c:pt>
                <c:pt idx="2">
                  <c:v>12116.68897750645</c:v>
                </c:pt>
                <c:pt idx="3">
                  <c:v>15755.36456850903</c:v>
                </c:pt>
                <c:pt idx="4">
                  <c:v>19394.04015951161</c:v>
                </c:pt>
                <c:pt idx="5">
                  <c:v>23032.7157505142</c:v>
                </c:pt>
                <c:pt idx="6">
                  <c:v>26671.39134151677</c:v>
                </c:pt>
                <c:pt idx="7">
                  <c:v>30310.06693251935</c:v>
                </c:pt>
                <c:pt idx="8">
                  <c:v>33948.74252352193</c:v>
                </c:pt>
                <c:pt idx="9">
                  <c:v>37587.41811452451</c:v>
                </c:pt>
                <c:pt idx="10">
                  <c:v>41226.09370552709</c:v>
                </c:pt>
                <c:pt idx="11">
                  <c:v>44864.76929652967</c:v>
                </c:pt>
                <c:pt idx="12">
                  <c:v>48503.44488753226</c:v>
                </c:pt>
                <c:pt idx="13">
                  <c:v>52142.12047853483</c:v>
                </c:pt>
                <c:pt idx="14">
                  <c:v>55780.79606953741</c:v>
                </c:pt>
                <c:pt idx="15">
                  <c:v>59419.47166054</c:v>
                </c:pt>
                <c:pt idx="16">
                  <c:v>63058.14725154257</c:v>
                </c:pt>
                <c:pt idx="17">
                  <c:v>66696.82284254516</c:v>
                </c:pt>
                <c:pt idx="18">
                  <c:v>70335.49843354775</c:v>
                </c:pt>
                <c:pt idx="19">
                  <c:v>73974.1740245503</c:v>
                </c:pt>
                <c:pt idx="20">
                  <c:v>77612.8496155529</c:v>
                </c:pt>
                <c:pt idx="21">
                  <c:v>81251.52520655548</c:v>
                </c:pt>
                <c:pt idx="22">
                  <c:v>84890.20079755806</c:v>
                </c:pt>
                <c:pt idx="23">
                  <c:v>88528.87638856064</c:v>
                </c:pt>
                <c:pt idx="24">
                  <c:v>92167.55197956323</c:v>
                </c:pt>
                <c:pt idx="25">
                  <c:v>95806.22757056581</c:v>
                </c:pt>
                <c:pt idx="26">
                  <c:v>99444.9031615684</c:v>
                </c:pt>
                <c:pt idx="27">
                  <c:v>103083.578752571</c:v>
                </c:pt>
                <c:pt idx="28">
                  <c:v>106722.2543435735</c:v>
                </c:pt>
                <c:pt idx="29">
                  <c:v>110360.9299345761</c:v>
                </c:pt>
                <c:pt idx="30">
                  <c:v>113999.6055255787</c:v>
                </c:pt>
                <c:pt idx="31">
                  <c:v>117638.2811165813</c:v>
                </c:pt>
                <c:pt idx="32">
                  <c:v>121276.9567075839</c:v>
                </c:pt>
                <c:pt idx="33">
                  <c:v>124915.6322985865</c:v>
                </c:pt>
                <c:pt idx="34">
                  <c:v>128554.307889589</c:v>
                </c:pt>
                <c:pt idx="35">
                  <c:v>132192.9834805916</c:v>
                </c:pt>
                <c:pt idx="36">
                  <c:v>135831.6590715942</c:v>
                </c:pt>
                <c:pt idx="37">
                  <c:v>139470.3346625968</c:v>
                </c:pt>
                <c:pt idx="38">
                  <c:v>143109.0102535994</c:v>
                </c:pt>
                <c:pt idx="39">
                  <c:v>146747.6858446019</c:v>
                </c:pt>
                <c:pt idx="40">
                  <c:v>150386.3614356045</c:v>
                </c:pt>
                <c:pt idx="41">
                  <c:v>154025.0370266071</c:v>
                </c:pt>
                <c:pt idx="42">
                  <c:v>157663.7126176097</c:v>
                </c:pt>
                <c:pt idx="43">
                  <c:v>161302.3882086122</c:v>
                </c:pt>
                <c:pt idx="44">
                  <c:v>164941.0637996148</c:v>
                </c:pt>
                <c:pt idx="45">
                  <c:v>168579.7393906174</c:v>
                </c:pt>
                <c:pt idx="46">
                  <c:v>172218.41498162</c:v>
                </c:pt>
                <c:pt idx="47">
                  <c:v>175857.0905726226</c:v>
                </c:pt>
                <c:pt idx="48">
                  <c:v>179495.7661636251</c:v>
                </c:pt>
                <c:pt idx="49">
                  <c:v>183134.4417546277</c:v>
                </c:pt>
                <c:pt idx="50">
                  <c:v>186773.1173456303</c:v>
                </c:pt>
                <c:pt idx="51">
                  <c:v>190411.792936633</c:v>
                </c:pt>
                <c:pt idx="52">
                  <c:v>194050.4685276355</c:v>
                </c:pt>
                <c:pt idx="53">
                  <c:v>197689.1441186381</c:v>
                </c:pt>
                <c:pt idx="54">
                  <c:v>201327.8197096406</c:v>
                </c:pt>
                <c:pt idx="55">
                  <c:v>204966.4953006432</c:v>
                </c:pt>
                <c:pt idx="56">
                  <c:v>208605.1708916458</c:v>
                </c:pt>
                <c:pt idx="57">
                  <c:v>212243.8464826484</c:v>
                </c:pt>
                <c:pt idx="58">
                  <c:v>215882.522073651</c:v>
                </c:pt>
                <c:pt idx="59">
                  <c:v>219521.1976646535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Sheet1!$H$37</c:f>
              <c:strCache>
                <c:ptCount val="1"/>
                <c:pt idx="0">
                  <c:v>Total Asset Income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Sheet1!$H$38:$H$97</c:f>
              <c:numCache>
                <c:formatCode>"$"#,##0.00_);[Red]\("$"#,##0.00\)</c:formatCode>
                <c:ptCount val="60"/>
                <c:pt idx="0">
                  <c:v>853.4791666666623</c:v>
                </c:pt>
                <c:pt idx="1">
                  <c:v>1711.955675173609</c:v>
                </c:pt>
                <c:pt idx="2">
                  <c:v>2575.469795767152</c:v>
                </c:pt>
                <c:pt idx="3">
                  <c:v>3444.062123204717</c:v>
                </c:pt>
                <c:pt idx="4">
                  <c:v>4317.773579369767</c:v>
                </c:pt>
                <c:pt idx="5">
                  <c:v>5196.64541590796</c:v>
                </c:pt>
                <c:pt idx="6">
                  <c:v>6080.71921688448</c:v>
                </c:pt>
                <c:pt idx="7">
                  <c:v>6970.036901462776</c:v>
                </c:pt>
                <c:pt idx="8">
                  <c:v>7864.640726604831</c:v>
                </c:pt>
                <c:pt idx="9">
                  <c:v>8764.573289793398</c:v>
                </c:pt>
                <c:pt idx="10">
                  <c:v>9669.877531775866</c:v>
                </c:pt>
                <c:pt idx="11">
                  <c:v>10580.59673933053</c:v>
                </c:pt>
                <c:pt idx="12">
                  <c:v>11496.77454805499</c:v>
                </c:pt>
                <c:pt idx="13">
                  <c:v>12418.45494517694</c:v>
                </c:pt>
                <c:pt idx="14">
                  <c:v>13345.68227238794</c:v>
                </c:pt>
                <c:pt idx="15">
                  <c:v>14278.50122869961</c:v>
                </c:pt>
                <c:pt idx="16">
                  <c:v>15216.9568733231</c:v>
                </c:pt>
                <c:pt idx="17">
                  <c:v>16161.09462857174</c:v>
                </c:pt>
                <c:pt idx="18">
                  <c:v>17110.96028278697</c:v>
                </c:pt>
                <c:pt idx="19">
                  <c:v>18066.599993288</c:v>
                </c:pt>
                <c:pt idx="20">
                  <c:v>19028.06028934502</c:v>
                </c:pt>
                <c:pt idx="21">
                  <c:v>19995.38807517666</c:v>
                </c:pt>
                <c:pt idx="22">
                  <c:v>20968.63063297134</c:v>
                </c:pt>
                <c:pt idx="23">
                  <c:v>21947.83562593315</c:v>
                </c:pt>
                <c:pt idx="24">
                  <c:v>22933.05110135212</c:v>
                </c:pt>
                <c:pt idx="25">
                  <c:v>23924.32549369941</c:v>
                </c:pt>
                <c:pt idx="26">
                  <c:v>24921.70762774724</c:v>
                </c:pt>
                <c:pt idx="27">
                  <c:v>25925.24672171417</c:v>
                </c:pt>
                <c:pt idx="28">
                  <c:v>26934.99239043556</c:v>
                </c:pt>
                <c:pt idx="29">
                  <c:v>27950.99464855958</c:v>
                </c:pt>
                <c:pt idx="30">
                  <c:v>28973.30391376922</c:v>
                </c:pt>
                <c:pt idx="31">
                  <c:v>30001.97101002992</c:v>
                </c:pt>
                <c:pt idx="32">
                  <c:v>31037.04717086352</c:v>
                </c:pt>
                <c:pt idx="33">
                  <c:v>32078.58404264871</c:v>
                </c:pt>
                <c:pt idx="34">
                  <c:v>33126.63368794795</c:v>
                </c:pt>
                <c:pt idx="35">
                  <c:v>34181.2485888611</c:v>
                </c:pt>
                <c:pt idx="36">
                  <c:v>35242.48165040636</c:v>
                </c:pt>
                <c:pt idx="37">
                  <c:v>36310.3862039281</c:v>
                </c:pt>
                <c:pt idx="38">
                  <c:v>37385.01601053252</c:v>
                </c:pt>
                <c:pt idx="39">
                  <c:v>38466.42526455075</c:v>
                </c:pt>
                <c:pt idx="40">
                  <c:v>39554.6685970298</c:v>
                </c:pt>
                <c:pt idx="41">
                  <c:v>40649.80107925197</c:v>
                </c:pt>
                <c:pt idx="42">
                  <c:v>41751.87822628228</c:v>
                </c:pt>
                <c:pt idx="43">
                  <c:v>42860.95600054462</c:v>
                </c:pt>
                <c:pt idx="44">
                  <c:v>43977.0908154268</c:v>
                </c:pt>
                <c:pt idx="45">
                  <c:v>45100.33953891442</c:v>
                </c:pt>
                <c:pt idx="46">
                  <c:v>46230.75949725441</c:v>
                </c:pt>
                <c:pt idx="47">
                  <c:v>47368.40847864758</c:v>
                </c:pt>
                <c:pt idx="48">
                  <c:v>48513.34473697134</c:v>
                </c:pt>
                <c:pt idx="49">
                  <c:v>49665.62699553234</c:v>
                </c:pt>
                <c:pt idx="50">
                  <c:v>50825.3144508491</c:v>
                </c:pt>
                <c:pt idx="51">
                  <c:v>51992.46677646555</c:v>
                </c:pt>
                <c:pt idx="52">
                  <c:v>53167.14412679477</c:v>
                </c:pt>
                <c:pt idx="53">
                  <c:v>54349.40714099431</c:v>
                </c:pt>
                <c:pt idx="54">
                  <c:v>55539.31694687214</c:v>
                </c:pt>
                <c:pt idx="55">
                  <c:v>56736.93516482459</c:v>
                </c:pt>
                <c:pt idx="56">
                  <c:v>57942.32391180555</c:v>
                </c:pt>
                <c:pt idx="57">
                  <c:v>59155.54580532822</c:v>
                </c:pt>
                <c:pt idx="58">
                  <c:v>60376.66396749837</c:v>
                </c:pt>
                <c:pt idx="59">
                  <c:v>61605.74202908089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Sheet1!$J$37</c:f>
              <c:strCache>
                <c:ptCount val="1"/>
                <c:pt idx="0">
                  <c:v>Total Assets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Sheet1!$J$38:$J$97</c:f>
              <c:numCache>
                <c:formatCode>General</c:formatCode>
                <c:ptCount val="60"/>
                <c:pt idx="0">
                  <c:v>106546.2961288346</c:v>
                </c:pt>
                <c:pt idx="1">
                  <c:v>111901.9247368511</c:v>
                </c:pt>
                <c:pt idx="2">
                  <c:v>117267.6285690408</c:v>
                </c:pt>
                <c:pt idx="3">
                  <c:v>122643.4888149185</c:v>
                </c:pt>
                <c:pt idx="4">
                  <c:v>128029.5873182511</c:v>
                </c:pt>
                <c:pt idx="5">
                  <c:v>133426.0065823301</c:v>
                </c:pt>
                <c:pt idx="6">
                  <c:v>138832.8297752857</c:v>
                </c:pt>
                <c:pt idx="7">
                  <c:v>144250.140735445</c:v>
                </c:pt>
                <c:pt idx="8">
                  <c:v>149678.0239767316</c:v>
                </c:pt>
                <c:pt idx="9">
                  <c:v>155116.5646941113</c:v>
                </c:pt>
                <c:pt idx="10">
                  <c:v>160565.8487690788</c:v>
                </c:pt>
                <c:pt idx="11">
                  <c:v>166025.9627751907</c:v>
                </c:pt>
                <c:pt idx="12">
                  <c:v>171496.9939836422</c:v>
                </c:pt>
                <c:pt idx="13">
                  <c:v>176979.0303688887</c:v>
                </c:pt>
                <c:pt idx="14">
                  <c:v>182472.1606143133</c:v>
                </c:pt>
                <c:pt idx="15">
                  <c:v>187976.4741179392</c:v>
                </c:pt>
                <c:pt idx="16">
                  <c:v>193492.0609981888</c:v>
                </c:pt>
                <c:pt idx="17">
                  <c:v>199019.0120996886</c:v>
                </c:pt>
                <c:pt idx="18">
                  <c:v>204557.4189991217</c:v>
                </c:pt>
                <c:pt idx="19">
                  <c:v>210107.3740111263</c:v>
                </c:pt>
                <c:pt idx="20">
                  <c:v>215668.970194243</c:v>
                </c:pt>
                <c:pt idx="21">
                  <c:v>221242.3013569088</c:v>
                </c:pt>
                <c:pt idx="22">
                  <c:v>226827.4620635007</c:v>
                </c:pt>
                <c:pt idx="23">
                  <c:v>232424.547640427</c:v>
                </c:pt>
                <c:pt idx="24">
                  <c:v>238033.6541822675</c:v>
                </c:pt>
                <c:pt idx="25">
                  <c:v>243654.8785579646</c:v>
                </c:pt>
                <c:pt idx="26">
                  <c:v>249288.3184170629</c:v>
                </c:pt>
                <c:pt idx="27">
                  <c:v>254934.0721959993</c:v>
                </c:pt>
                <c:pt idx="28">
                  <c:v>260592.2391244447</c:v>
                </c:pt>
                <c:pt idx="29">
                  <c:v>266262.9192316952</c:v>
                </c:pt>
                <c:pt idx="30">
                  <c:v>271946.2133531171</c:v>
                </c:pt>
                <c:pt idx="31">
                  <c:v>277642.2231366411</c:v>
                </c:pt>
                <c:pt idx="32">
                  <c:v>283351.0510493109</c:v>
                </c:pt>
                <c:pt idx="33">
                  <c:v>289072.8003838838</c:v>
                </c:pt>
                <c:pt idx="34">
                  <c:v>294807.5752654849</c:v>
                </c:pt>
                <c:pt idx="35">
                  <c:v>300555.4806583138</c:v>
                </c:pt>
                <c:pt idx="36">
                  <c:v>306316.6223724069</c:v>
                </c:pt>
                <c:pt idx="37">
                  <c:v>312091.107070453</c:v>
                </c:pt>
                <c:pt idx="38">
                  <c:v>317879.0422746644</c:v>
                </c:pt>
                <c:pt idx="39">
                  <c:v>323680.5363737034</c:v>
                </c:pt>
                <c:pt idx="40">
                  <c:v>329495.6986296641</c:v>
                </c:pt>
                <c:pt idx="41">
                  <c:v>335324.639185111</c:v>
                </c:pt>
                <c:pt idx="42">
                  <c:v>341167.4690701742</c:v>
                </c:pt>
                <c:pt idx="43">
                  <c:v>347024.3002097015</c:v>
                </c:pt>
                <c:pt idx="44">
                  <c:v>352895.2454304684</c:v>
                </c:pt>
                <c:pt idx="45">
                  <c:v>358780.4184684463</c:v>
                </c:pt>
                <c:pt idx="46">
                  <c:v>364679.9339761288</c:v>
                </c:pt>
                <c:pt idx="47">
                  <c:v>370593.9075299178</c:v>
                </c:pt>
                <c:pt idx="48">
                  <c:v>376522.4556375678</c:v>
                </c:pt>
                <c:pt idx="49">
                  <c:v>382465.6957456925</c:v>
                </c:pt>
                <c:pt idx="50">
                  <c:v>388423.7462473285</c:v>
                </c:pt>
                <c:pt idx="51">
                  <c:v>394396.726489564</c:v>
                </c:pt>
                <c:pt idx="52">
                  <c:v>400384.756781225</c:v>
                </c:pt>
                <c:pt idx="53">
                  <c:v>406387.9584006267</c:v>
                </c:pt>
                <c:pt idx="54">
                  <c:v>412406.453603385</c:v>
                </c:pt>
                <c:pt idx="55">
                  <c:v>418440.3656302924</c:v>
                </c:pt>
                <c:pt idx="56">
                  <c:v>424489.8187152569</c:v>
                </c:pt>
                <c:pt idx="57">
                  <c:v>430554.9380933048</c:v>
                </c:pt>
                <c:pt idx="58">
                  <c:v>436635.8500086477</c:v>
                </c:pt>
                <c:pt idx="59">
                  <c:v>442732.6817228153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Sheet1!$I$37</c:f>
              <c:strCache>
                <c:ptCount val="1"/>
                <c:pt idx="0">
                  <c:v>Grand Total Income Savings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Sheet1!$I$38:$I$97</c:f>
              <c:numCache>
                <c:formatCode>General</c:formatCode>
                <c:ptCount val="60"/>
                <c:pt idx="0">
                  <c:v>6546.296128834615</c:v>
                </c:pt>
                <c:pt idx="1">
                  <c:v>11901.92473685109</c:v>
                </c:pt>
                <c:pt idx="2">
                  <c:v>17267.62856904076</c:v>
                </c:pt>
                <c:pt idx="3">
                  <c:v>22643.48881491846</c:v>
                </c:pt>
                <c:pt idx="4">
                  <c:v>28029.58731825115</c:v>
                </c:pt>
                <c:pt idx="5">
                  <c:v>33426.00658233011</c:v>
                </c:pt>
                <c:pt idx="6">
                  <c:v>38832.82977528573</c:v>
                </c:pt>
                <c:pt idx="7">
                  <c:v>44250.1407354449</c:v>
                </c:pt>
                <c:pt idx="8">
                  <c:v>49678.0239767316</c:v>
                </c:pt>
                <c:pt idx="9">
                  <c:v>55116.56469411132</c:v>
                </c:pt>
                <c:pt idx="10">
                  <c:v>60565.84876907883</c:v>
                </c:pt>
                <c:pt idx="11">
                  <c:v>66025.96277519074</c:v>
                </c:pt>
                <c:pt idx="12">
                  <c:v>71496.99398364223</c:v>
                </c:pt>
                <c:pt idx="13">
                  <c:v>76979.0303688887</c:v>
                </c:pt>
                <c:pt idx="14">
                  <c:v>82472.16061431328</c:v>
                </c:pt>
                <c:pt idx="15">
                  <c:v>87976.4741179392</c:v>
                </c:pt>
                <c:pt idx="16">
                  <c:v>93492.06099818876</c:v>
                </c:pt>
                <c:pt idx="17">
                  <c:v>99019.01209968864</c:v>
                </c:pt>
                <c:pt idx="18">
                  <c:v>104557.4189991217</c:v>
                </c:pt>
                <c:pt idx="19">
                  <c:v>110107.3740111263</c:v>
                </c:pt>
                <c:pt idx="20">
                  <c:v>115668.970194243</c:v>
                </c:pt>
                <c:pt idx="21">
                  <c:v>121242.3013569088</c:v>
                </c:pt>
                <c:pt idx="22">
                  <c:v>126827.4620635007</c:v>
                </c:pt>
                <c:pt idx="23">
                  <c:v>132424.547640427</c:v>
                </c:pt>
                <c:pt idx="24">
                  <c:v>138033.6541822675</c:v>
                </c:pt>
                <c:pt idx="25">
                  <c:v>143654.8785579646</c:v>
                </c:pt>
                <c:pt idx="26">
                  <c:v>149288.3184170629</c:v>
                </c:pt>
                <c:pt idx="27">
                  <c:v>154934.0721959993</c:v>
                </c:pt>
                <c:pt idx="28">
                  <c:v>160592.2391244447</c:v>
                </c:pt>
                <c:pt idx="29">
                  <c:v>166262.9192316953</c:v>
                </c:pt>
                <c:pt idx="30">
                  <c:v>171946.2133531172</c:v>
                </c:pt>
                <c:pt idx="31">
                  <c:v>177642.2231366411</c:v>
                </c:pt>
                <c:pt idx="32">
                  <c:v>183351.051049311</c:v>
                </c:pt>
                <c:pt idx="33">
                  <c:v>189072.8003838839</c:v>
                </c:pt>
                <c:pt idx="34">
                  <c:v>194807.575265485</c:v>
                </c:pt>
                <c:pt idx="35">
                  <c:v>200555.4806583138</c:v>
                </c:pt>
                <c:pt idx="36">
                  <c:v>206316.6223724069</c:v>
                </c:pt>
                <c:pt idx="37">
                  <c:v>212091.107070453</c:v>
                </c:pt>
                <c:pt idx="38">
                  <c:v>217879.0422746644</c:v>
                </c:pt>
                <c:pt idx="39">
                  <c:v>223680.5363737034</c:v>
                </c:pt>
                <c:pt idx="40">
                  <c:v>229495.6986296641</c:v>
                </c:pt>
                <c:pt idx="41">
                  <c:v>235324.639185111</c:v>
                </c:pt>
                <c:pt idx="42">
                  <c:v>241167.4690701743</c:v>
                </c:pt>
                <c:pt idx="43">
                  <c:v>247024.3002097015</c:v>
                </c:pt>
                <c:pt idx="44">
                  <c:v>252895.2454304684</c:v>
                </c:pt>
                <c:pt idx="45">
                  <c:v>258780.4184684463</c:v>
                </c:pt>
                <c:pt idx="46">
                  <c:v>264679.9339761288</c:v>
                </c:pt>
                <c:pt idx="47">
                  <c:v>270593.9075299178</c:v>
                </c:pt>
                <c:pt idx="48">
                  <c:v>276522.4556375678</c:v>
                </c:pt>
                <c:pt idx="49">
                  <c:v>282465.6957456925</c:v>
                </c:pt>
                <c:pt idx="50">
                  <c:v>288423.7462473285</c:v>
                </c:pt>
                <c:pt idx="51">
                  <c:v>294396.726489564</c:v>
                </c:pt>
                <c:pt idx="52">
                  <c:v>300384.756781225</c:v>
                </c:pt>
                <c:pt idx="53">
                  <c:v>306387.9584006267</c:v>
                </c:pt>
                <c:pt idx="54">
                  <c:v>312406.453603385</c:v>
                </c:pt>
                <c:pt idx="55">
                  <c:v>318440.3656302924</c:v>
                </c:pt>
                <c:pt idx="56">
                  <c:v>324489.8187152569</c:v>
                </c:pt>
                <c:pt idx="57">
                  <c:v>330554.9380933048</c:v>
                </c:pt>
                <c:pt idx="58">
                  <c:v>336635.8500086477</c:v>
                </c:pt>
                <c:pt idx="59">
                  <c:v>342732.6817228153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8681392"/>
        <c:axId val="-2088684800"/>
      </c:lineChart>
      <c:catAx>
        <c:axId val="-20886813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8684800"/>
        <c:crosses val="autoZero"/>
        <c:auto val="1"/>
        <c:lblAlgn val="ctr"/>
        <c:lblOffset val="100"/>
        <c:noMultiLvlLbl val="0"/>
      </c:catAx>
      <c:valAx>
        <c:axId val="-2088684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8681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Strategy #3</a:t>
            </a:r>
          </a:p>
          <a:p>
            <a:pPr>
              <a:defRPr/>
            </a:pPr>
            <a:r>
              <a:rPr lang="en-US"/>
              <a:t>Heavy Investment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'Sheet1 (3)'!$B$38</c:f>
              <c:strCache>
                <c:ptCount val="1"/>
                <c:pt idx="0">
                  <c:v>Income Saving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'Sheet1 (3)'!$B$39:$B$98</c:f>
              <c:numCache>
                <c:formatCode>General</c:formatCode>
                <c:ptCount val="60"/>
                <c:pt idx="0">
                  <c:v>5001.704587900489</c:v>
                </c:pt>
                <c:pt idx="1">
                  <c:v>7001.753664554204</c:v>
                </c:pt>
                <c:pt idx="2">
                  <c:v>9001.80274120792</c:v>
                </c:pt>
                <c:pt idx="3">
                  <c:v>11001.85181786163</c:v>
                </c:pt>
                <c:pt idx="4">
                  <c:v>13001.90089451535</c:v>
                </c:pt>
                <c:pt idx="5">
                  <c:v>15001.94997116906</c:v>
                </c:pt>
                <c:pt idx="6">
                  <c:v>17001.99904782278</c:v>
                </c:pt>
                <c:pt idx="7">
                  <c:v>19002.0481244765</c:v>
                </c:pt>
                <c:pt idx="8">
                  <c:v>21002.09720113021</c:v>
                </c:pt>
                <c:pt idx="9">
                  <c:v>23002.14627778393</c:v>
                </c:pt>
                <c:pt idx="10">
                  <c:v>25002.19535443764</c:v>
                </c:pt>
                <c:pt idx="11">
                  <c:v>27002.24443109136</c:v>
                </c:pt>
                <c:pt idx="12">
                  <c:v>29002.29350774507</c:v>
                </c:pt>
                <c:pt idx="13">
                  <c:v>31002.34258439879</c:v>
                </c:pt>
                <c:pt idx="14">
                  <c:v>33002.3916610525</c:v>
                </c:pt>
                <c:pt idx="15">
                  <c:v>35002.44073770622</c:v>
                </c:pt>
                <c:pt idx="16">
                  <c:v>37002.48981435992</c:v>
                </c:pt>
                <c:pt idx="17">
                  <c:v>39002.53889101365</c:v>
                </c:pt>
                <c:pt idx="18">
                  <c:v>41002.58796766736</c:v>
                </c:pt>
                <c:pt idx="19">
                  <c:v>43002.63704432108</c:v>
                </c:pt>
                <c:pt idx="20">
                  <c:v>45002.68612097479</c:v>
                </c:pt>
                <c:pt idx="21">
                  <c:v>47002.73519762851</c:v>
                </c:pt>
                <c:pt idx="22">
                  <c:v>49002.78427428222</c:v>
                </c:pt>
                <c:pt idx="23">
                  <c:v>51002.83335093594</c:v>
                </c:pt>
                <c:pt idx="24">
                  <c:v>53002.88242758965</c:v>
                </c:pt>
                <c:pt idx="25">
                  <c:v>55002.93150424337</c:v>
                </c:pt>
                <c:pt idx="26">
                  <c:v>57002.98058089708</c:v>
                </c:pt>
                <c:pt idx="27">
                  <c:v>59003.0296575508</c:v>
                </c:pt>
                <c:pt idx="28">
                  <c:v>61003.0787342045</c:v>
                </c:pt>
                <c:pt idx="29">
                  <c:v>63003.12781085823</c:v>
                </c:pt>
                <c:pt idx="30">
                  <c:v>65003.17688751195</c:v>
                </c:pt>
                <c:pt idx="31">
                  <c:v>67003.22596416565</c:v>
                </c:pt>
                <c:pt idx="32">
                  <c:v>69003.27504081936</c:v>
                </c:pt>
                <c:pt idx="33">
                  <c:v>71003.32411747307</c:v>
                </c:pt>
                <c:pt idx="34">
                  <c:v>73003.3731941268</c:v>
                </c:pt>
                <c:pt idx="35">
                  <c:v>75003.42227078052</c:v>
                </c:pt>
                <c:pt idx="36">
                  <c:v>77003.47134743422</c:v>
                </c:pt>
                <c:pt idx="37">
                  <c:v>79003.52042408795</c:v>
                </c:pt>
                <c:pt idx="38">
                  <c:v>81003.56950074166</c:v>
                </c:pt>
                <c:pt idx="39">
                  <c:v>83003.61857739537</c:v>
                </c:pt>
                <c:pt idx="40">
                  <c:v>85003.66765404909</c:v>
                </c:pt>
                <c:pt idx="41">
                  <c:v>87003.7167307028</c:v>
                </c:pt>
                <c:pt idx="42">
                  <c:v>89003.76580735653</c:v>
                </c:pt>
                <c:pt idx="43">
                  <c:v>91003.81488401024</c:v>
                </c:pt>
                <c:pt idx="44">
                  <c:v>93003.86396066394</c:v>
                </c:pt>
                <c:pt idx="45">
                  <c:v>95003.91303731767</c:v>
                </c:pt>
                <c:pt idx="46">
                  <c:v>97003.96211397139</c:v>
                </c:pt>
                <c:pt idx="47">
                  <c:v>99004.0111906251</c:v>
                </c:pt>
                <c:pt idx="48">
                  <c:v>101004.0602672788</c:v>
                </c:pt>
                <c:pt idx="49">
                  <c:v>103004.1093439325</c:v>
                </c:pt>
                <c:pt idx="50">
                  <c:v>105004.1584205862</c:v>
                </c:pt>
                <c:pt idx="51">
                  <c:v>107004.20749724</c:v>
                </c:pt>
                <c:pt idx="52">
                  <c:v>109004.2565738937</c:v>
                </c:pt>
                <c:pt idx="53">
                  <c:v>111004.3056505474</c:v>
                </c:pt>
                <c:pt idx="54">
                  <c:v>113004.3547272011</c:v>
                </c:pt>
                <c:pt idx="55">
                  <c:v>115004.4038038548</c:v>
                </c:pt>
                <c:pt idx="56">
                  <c:v>117004.4528805085</c:v>
                </c:pt>
                <c:pt idx="57">
                  <c:v>119004.5019571622</c:v>
                </c:pt>
                <c:pt idx="58">
                  <c:v>121004.551033816</c:v>
                </c:pt>
                <c:pt idx="59">
                  <c:v>123004.6001104697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'Sheet1 (3)'!$H$38</c:f>
              <c:strCache>
                <c:ptCount val="1"/>
                <c:pt idx="0">
                  <c:v>Total Asset Income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'Sheet1 (3)'!$H$39:$H$98</c:f>
              <c:numCache>
                <c:formatCode>"$"#,##0.00_);[Red]\("$"#,##0.00\)</c:formatCode>
                <c:ptCount val="60"/>
                <c:pt idx="0">
                  <c:v>2096.604166666657</c:v>
                </c:pt>
                <c:pt idx="1">
                  <c:v>4196.463779340261</c:v>
                </c:pt>
                <c:pt idx="2">
                  <c:v>6299.596119013367</c:v>
                </c:pt>
                <c:pt idx="3">
                  <c:v>8406.01855841178</c:v>
                </c:pt>
                <c:pt idx="4">
                  <c:v>10515.74856248156</c:v>
                </c:pt>
                <c:pt idx="5">
                  <c:v>12628.8036888785</c:v>
                </c:pt>
                <c:pt idx="6">
                  <c:v>14745.20158846029</c:v>
                </c:pt>
                <c:pt idx="7">
                  <c:v>16864.96000578125</c:v>
                </c:pt>
                <c:pt idx="8">
                  <c:v>18988.09677958972</c:v>
                </c:pt>
                <c:pt idx="9">
                  <c:v>21114.62984332802</c:v>
                </c:pt>
                <c:pt idx="10">
                  <c:v>23244.57722563524</c:v>
                </c:pt>
                <c:pt idx="11">
                  <c:v>25377.95705085242</c:v>
                </c:pt>
                <c:pt idx="12">
                  <c:v>27514.78753953069</c:v>
                </c:pt>
                <c:pt idx="13">
                  <c:v>29655.0870089419</c:v>
                </c:pt>
                <c:pt idx="14">
                  <c:v>31798.87387359213</c:v>
                </c:pt>
                <c:pt idx="15">
                  <c:v>33946.16664573777</c:v>
                </c:pt>
                <c:pt idx="16">
                  <c:v>36096.98393590444</c:v>
                </c:pt>
                <c:pt idx="17">
                  <c:v>38251.34445340864</c:v>
                </c:pt>
                <c:pt idx="18">
                  <c:v>40409.26700688213</c:v>
                </c:pt>
                <c:pt idx="19">
                  <c:v>42570.77050479923</c:v>
                </c:pt>
                <c:pt idx="20">
                  <c:v>44735.87395600662</c:v>
                </c:pt>
                <c:pt idx="21">
                  <c:v>46904.59647025641</c:v>
                </c:pt>
                <c:pt idx="22">
                  <c:v>49076.95725874157</c:v>
                </c:pt>
                <c:pt idx="23">
                  <c:v>51252.97563463449</c:v>
                </c:pt>
                <c:pt idx="24">
                  <c:v>53432.67101362835</c:v>
                </c:pt>
                <c:pt idx="25">
                  <c:v>55616.06291448123</c:v>
                </c:pt>
                <c:pt idx="26">
                  <c:v>57803.17095956339</c:v>
                </c:pt>
                <c:pt idx="27">
                  <c:v>59994.01487540703</c:v>
                </c:pt>
                <c:pt idx="28">
                  <c:v>62188.61449325954</c:v>
                </c:pt>
                <c:pt idx="29">
                  <c:v>64386.98974963903</c:v>
                </c:pt>
                <c:pt idx="30">
                  <c:v>66589.16068689335</c:v>
                </c:pt>
                <c:pt idx="31">
                  <c:v>68795.1474537618</c:v>
                </c:pt>
                <c:pt idx="32">
                  <c:v>71004.97030593996</c:v>
                </c:pt>
                <c:pt idx="33">
                  <c:v>73218.6496066473</c:v>
                </c:pt>
                <c:pt idx="34">
                  <c:v>75436.20582719815</c:v>
                </c:pt>
                <c:pt idx="35">
                  <c:v>77657.6595475753</c:v>
                </c:pt>
                <c:pt idx="36">
                  <c:v>79883.03145700699</c:v>
                </c:pt>
                <c:pt idx="37">
                  <c:v>82112.34235454681</c:v>
                </c:pt>
                <c:pt idx="38">
                  <c:v>84345.61314965665</c:v>
                </c:pt>
                <c:pt idx="39">
                  <c:v>86582.86486279271</c:v>
                </c:pt>
                <c:pt idx="40">
                  <c:v>88824.11862599494</c:v>
                </c:pt>
                <c:pt idx="41">
                  <c:v>91069.39568347902</c:v>
                </c:pt>
                <c:pt idx="42">
                  <c:v>93318.71739223215</c:v>
                </c:pt>
                <c:pt idx="43">
                  <c:v>95572.10522261145</c:v>
                </c:pt>
                <c:pt idx="44">
                  <c:v>97829.5807589459</c:v>
                </c:pt>
                <c:pt idx="45">
                  <c:v>100091.1657001413</c:v>
                </c:pt>
                <c:pt idx="46">
                  <c:v>102356.8818602884</c:v>
                </c:pt>
                <c:pt idx="47">
                  <c:v>104626.7511692745</c:v>
                </c:pt>
                <c:pt idx="48">
                  <c:v>106900.7956733981</c:v>
                </c:pt>
                <c:pt idx="49">
                  <c:v>109179.0375359866</c:v>
                </c:pt>
                <c:pt idx="50">
                  <c:v>111461.4990380179</c:v>
                </c:pt>
                <c:pt idx="51">
                  <c:v>113748.2025787447</c:v>
                </c:pt>
                <c:pt idx="52">
                  <c:v>116039.1706763224</c:v>
                </c:pt>
                <c:pt idx="53">
                  <c:v>118334.4259684403</c:v>
                </c:pt>
                <c:pt idx="54">
                  <c:v>120633.9912129561</c:v>
                </c:pt>
                <c:pt idx="55">
                  <c:v>122937.8892885338</c:v>
                </c:pt>
                <c:pt idx="56">
                  <c:v>125246.1431952849</c:v>
                </c:pt>
                <c:pt idx="57">
                  <c:v>127558.7760554131</c:v>
                </c:pt>
                <c:pt idx="58">
                  <c:v>129875.8111138628</c:v>
                </c:pt>
                <c:pt idx="59">
                  <c:v>132197.27173897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'Sheet1 (3)'!$I$38</c:f>
              <c:strCache>
                <c:ptCount val="1"/>
                <c:pt idx="0">
                  <c:v>Grand Total Income Savings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'Sheet1 (3)'!$I$39:$I$98</c:f>
              <c:numCache>
                <c:formatCode>General</c:formatCode>
                <c:ptCount val="60"/>
                <c:pt idx="0">
                  <c:v>9194.912921233801</c:v>
                </c:pt>
                <c:pt idx="1">
                  <c:v>15394.68122323473</c:v>
                </c:pt>
                <c:pt idx="2">
                  <c:v>21600.99497923465</c:v>
                </c:pt>
                <c:pt idx="3">
                  <c:v>27813.88893468519</c:v>
                </c:pt>
                <c:pt idx="4">
                  <c:v>34033.39801947847</c:v>
                </c:pt>
                <c:pt idx="5">
                  <c:v>40259.55734892606</c:v>
                </c:pt>
                <c:pt idx="6">
                  <c:v>46492.40222474336</c:v>
                </c:pt>
                <c:pt idx="7">
                  <c:v>52731.968136039</c:v>
                </c:pt>
                <c:pt idx="8">
                  <c:v>58978.29076030964</c:v>
                </c:pt>
                <c:pt idx="9">
                  <c:v>65231.40596443997</c:v>
                </c:pt>
                <c:pt idx="10">
                  <c:v>71491.34980570813</c:v>
                </c:pt>
                <c:pt idx="11">
                  <c:v>77758.1585327962</c:v>
                </c:pt>
                <c:pt idx="12">
                  <c:v>84031.86858680645</c:v>
                </c:pt>
                <c:pt idx="13">
                  <c:v>90312.51660228259</c:v>
                </c:pt>
                <c:pt idx="14">
                  <c:v>96600.13940823676</c:v>
                </c:pt>
                <c:pt idx="15">
                  <c:v>102894.7740291818</c:v>
                </c:pt>
                <c:pt idx="16">
                  <c:v>109196.4576861688</c:v>
                </c:pt>
                <c:pt idx="17">
                  <c:v>115505.2277978309</c:v>
                </c:pt>
                <c:pt idx="18">
                  <c:v>121821.1219814316</c:v>
                </c:pt>
                <c:pt idx="19">
                  <c:v>128144.1780539195</c:v>
                </c:pt>
                <c:pt idx="20">
                  <c:v>134474.434032988</c:v>
                </c:pt>
                <c:pt idx="21">
                  <c:v>140811.9281381413</c:v>
                </c:pt>
                <c:pt idx="22">
                  <c:v>147156.6987917654</c:v>
                </c:pt>
                <c:pt idx="23">
                  <c:v>153508.7846202049</c:v>
                </c:pt>
                <c:pt idx="24">
                  <c:v>159868.2244548463</c:v>
                </c:pt>
                <c:pt idx="25">
                  <c:v>166235.0573332058</c:v>
                </c:pt>
                <c:pt idx="26">
                  <c:v>172609.3225000239</c:v>
                </c:pt>
                <c:pt idx="27">
                  <c:v>178991.0594083649</c:v>
                </c:pt>
                <c:pt idx="28">
                  <c:v>185380.3077207236</c:v>
                </c:pt>
                <c:pt idx="29">
                  <c:v>191777.1073101363</c:v>
                </c:pt>
                <c:pt idx="30">
                  <c:v>198181.4982612987</c:v>
                </c:pt>
                <c:pt idx="31">
                  <c:v>204593.5208716893</c:v>
                </c:pt>
                <c:pt idx="32">
                  <c:v>211013.2156526993</c:v>
                </c:pt>
                <c:pt idx="33">
                  <c:v>217440.6233307677</c:v>
                </c:pt>
                <c:pt idx="34">
                  <c:v>223875.7848485232</c:v>
                </c:pt>
                <c:pt idx="35">
                  <c:v>230318.7413659311</c:v>
                </c:pt>
                <c:pt idx="36">
                  <c:v>236769.5342614482</c:v>
                </c:pt>
                <c:pt idx="37">
                  <c:v>243228.2051331816</c:v>
                </c:pt>
                <c:pt idx="38">
                  <c:v>249694.795800055</c:v>
                </c:pt>
                <c:pt idx="39">
                  <c:v>256169.3483029808</c:v>
                </c:pt>
                <c:pt idx="40">
                  <c:v>262651.904906039</c:v>
                </c:pt>
                <c:pt idx="41">
                  <c:v>269142.5080976608</c:v>
                </c:pt>
                <c:pt idx="42">
                  <c:v>275641.2005918208</c:v>
                </c:pt>
                <c:pt idx="43">
                  <c:v>282148.0253292331</c:v>
                </c:pt>
                <c:pt idx="44">
                  <c:v>288663.0254785557</c:v>
                </c:pt>
                <c:pt idx="45">
                  <c:v>295186.2444376003</c:v>
                </c:pt>
                <c:pt idx="46">
                  <c:v>301717.7258345482</c:v>
                </c:pt>
                <c:pt idx="47">
                  <c:v>308257.5135291742</c:v>
                </c:pt>
                <c:pt idx="48">
                  <c:v>314805.6516140751</c:v>
                </c:pt>
                <c:pt idx="49">
                  <c:v>321362.1844159057</c:v>
                </c:pt>
                <c:pt idx="50">
                  <c:v>327927.156496622</c:v>
                </c:pt>
                <c:pt idx="51">
                  <c:v>334500.6126547294</c:v>
                </c:pt>
                <c:pt idx="52">
                  <c:v>341082.5979265385</c:v>
                </c:pt>
                <c:pt idx="53">
                  <c:v>347673.157587428</c:v>
                </c:pt>
                <c:pt idx="54">
                  <c:v>354272.3371531133</c:v>
                </c:pt>
                <c:pt idx="55">
                  <c:v>360880.1823809224</c:v>
                </c:pt>
                <c:pt idx="56">
                  <c:v>367496.7392710782</c:v>
                </c:pt>
                <c:pt idx="57">
                  <c:v>374122.0540679885</c:v>
                </c:pt>
                <c:pt idx="58">
                  <c:v>380756.1732615416</c:v>
                </c:pt>
                <c:pt idx="59">
                  <c:v>387399.1435884097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'Sheet1 (3)'!$J$38</c:f>
              <c:strCache>
                <c:ptCount val="1"/>
                <c:pt idx="0">
                  <c:v>Total Assets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'Sheet1 (3)'!$J$39:$J$98</c:f>
              <c:numCache>
                <c:formatCode>General</c:formatCode>
                <c:ptCount val="60"/>
                <c:pt idx="0">
                  <c:v>152194.9129212338</c:v>
                </c:pt>
                <c:pt idx="1">
                  <c:v>158394.6812232347</c:v>
                </c:pt>
                <c:pt idx="2">
                  <c:v>164600.9949792346</c:v>
                </c:pt>
                <c:pt idx="3">
                  <c:v>170813.8889346852</c:v>
                </c:pt>
                <c:pt idx="4">
                  <c:v>177033.3980194785</c:v>
                </c:pt>
                <c:pt idx="5">
                  <c:v>183259.5573489261</c:v>
                </c:pt>
                <c:pt idx="6">
                  <c:v>189492.4022247434</c:v>
                </c:pt>
                <c:pt idx="7">
                  <c:v>195731.968136039</c:v>
                </c:pt>
                <c:pt idx="8">
                  <c:v>201978.2907603096</c:v>
                </c:pt>
                <c:pt idx="9">
                  <c:v>208231.40596444</c:v>
                </c:pt>
                <c:pt idx="10">
                  <c:v>214491.3498057081</c:v>
                </c:pt>
                <c:pt idx="11">
                  <c:v>220758.1585327962</c:v>
                </c:pt>
                <c:pt idx="12">
                  <c:v>227031.8685868065</c:v>
                </c:pt>
                <c:pt idx="13">
                  <c:v>233312.5166022826</c:v>
                </c:pt>
                <c:pt idx="14">
                  <c:v>239600.1394082368</c:v>
                </c:pt>
                <c:pt idx="15">
                  <c:v>245894.7740291817</c:v>
                </c:pt>
                <c:pt idx="16">
                  <c:v>252196.4576861688</c:v>
                </c:pt>
                <c:pt idx="17">
                  <c:v>258505.2277978309</c:v>
                </c:pt>
                <c:pt idx="18">
                  <c:v>264821.1219814316</c:v>
                </c:pt>
                <c:pt idx="19">
                  <c:v>271144.1780539195</c:v>
                </c:pt>
                <c:pt idx="20">
                  <c:v>277474.434032988</c:v>
                </c:pt>
                <c:pt idx="21">
                  <c:v>283811.9281381413</c:v>
                </c:pt>
                <c:pt idx="22">
                  <c:v>290156.6987917654</c:v>
                </c:pt>
                <c:pt idx="23">
                  <c:v>296508.784620205</c:v>
                </c:pt>
                <c:pt idx="24">
                  <c:v>302868.2244548463</c:v>
                </c:pt>
                <c:pt idx="25">
                  <c:v>309235.0573332058</c:v>
                </c:pt>
                <c:pt idx="26">
                  <c:v>315609.3225000238</c:v>
                </c:pt>
                <c:pt idx="27">
                  <c:v>321991.0594083648</c:v>
                </c:pt>
                <c:pt idx="28">
                  <c:v>328380.3077207236</c:v>
                </c:pt>
                <c:pt idx="29">
                  <c:v>334777.1073101363</c:v>
                </c:pt>
                <c:pt idx="30">
                  <c:v>341181.4982612986</c:v>
                </c:pt>
                <c:pt idx="31">
                  <c:v>347593.5208716893</c:v>
                </c:pt>
                <c:pt idx="32">
                  <c:v>354013.2156526993</c:v>
                </c:pt>
                <c:pt idx="33">
                  <c:v>360440.6233307677</c:v>
                </c:pt>
                <c:pt idx="34">
                  <c:v>366875.7848485231</c:v>
                </c:pt>
                <c:pt idx="35">
                  <c:v>373318.7413659311</c:v>
                </c:pt>
                <c:pt idx="36">
                  <c:v>379769.5342614482</c:v>
                </c:pt>
                <c:pt idx="37">
                  <c:v>386228.2051331816</c:v>
                </c:pt>
                <c:pt idx="38">
                  <c:v>392694.795800055</c:v>
                </c:pt>
                <c:pt idx="39">
                  <c:v>399169.3483029808</c:v>
                </c:pt>
                <c:pt idx="40">
                  <c:v>405651.904906039</c:v>
                </c:pt>
                <c:pt idx="41">
                  <c:v>412142.5080976608</c:v>
                </c:pt>
                <c:pt idx="42">
                  <c:v>418641.2005918208</c:v>
                </c:pt>
                <c:pt idx="43">
                  <c:v>425148.0253292331</c:v>
                </c:pt>
                <c:pt idx="44">
                  <c:v>431663.0254785557</c:v>
                </c:pt>
                <c:pt idx="45">
                  <c:v>438186.2444376003</c:v>
                </c:pt>
                <c:pt idx="46">
                  <c:v>444717.7258345482</c:v>
                </c:pt>
                <c:pt idx="47">
                  <c:v>451257.5135291742</c:v>
                </c:pt>
                <c:pt idx="48">
                  <c:v>457805.6516140751</c:v>
                </c:pt>
                <c:pt idx="49">
                  <c:v>464362.1844159057</c:v>
                </c:pt>
                <c:pt idx="50">
                  <c:v>470927.156496622</c:v>
                </c:pt>
                <c:pt idx="51">
                  <c:v>477500.6126547294</c:v>
                </c:pt>
                <c:pt idx="52">
                  <c:v>484082.5979265385</c:v>
                </c:pt>
                <c:pt idx="53">
                  <c:v>490673.157587428</c:v>
                </c:pt>
                <c:pt idx="54">
                  <c:v>497272.3371531133</c:v>
                </c:pt>
                <c:pt idx="55">
                  <c:v>503880.1823809224</c:v>
                </c:pt>
                <c:pt idx="56">
                  <c:v>510496.7392710782</c:v>
                </c:pt>
                <c:pt idx="57">
                  <c:v>517122.0540679885</c:v>
                </c:pt>
                <c:pt idx="58">
                  <c:v>523756.1732615416</c:v>
                </c:pt>
                <c:pt idx="59">
                  <c:v>530399.1435884098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8707536"/>
        <c:axId val="-2088711088"/>
      </c:lineChart>
      <c:catAx>
        <c:axId val="-20887075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8711088"/>
        <c:crosses val="autoZero"/>
        <c:auto val="1"/>
        <c:lblAlgn val="ctr"/>
        <c:lblOffset val="100"/>
        <c:noMultiLvlLbl val="0"/>
      </c:catAx>
      <c:valAx>
        <c:axId val="-2088711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8707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12701</xdr:rowOff>
    </xdr:from>
    <xdr:to>
      <xdr:col>10</xdr:col>
      <xdr:colOff>747060</xdr:colOff>
      <xdr:row>26</xdr:row>
      <xdr:rowOff>44825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27640</xdr:colOff>
      <xdr:row>0</xdr:row>
      <xdr:rowOff>0</xdr:rowOff>
    </xdr:from>
    <xdr:to>
      <xdr:col>21</xdr:col>
      <xdr:colOff>149411</xdr:colOff>
      <xdr:row>26</xdr:row>
      <xdr:rowOff>194236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119529</xdr:colOff>
      <xdr:row>26</xdr:row>
      <xdr:rowOff>134471</xdr:rowOff>
    </xdr:from>
    <xdr:to>
      <xdr:col>10</xdr:col>
      <xdr:colOff>388471</xdr:colOff>
      <xdr:row>52</xdr:row>
      <xdr:rowOff>38523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184149</xdr:colOff>
      <xdr:row>14</xdr:row>
      <xdr:rowOff>165100</xdr:rowOff>
    </xdr:from>
    <xdr:to>
      <xdr:col>25</xdr:col>
      <xdr:colOff>607482</xdr:colOff>
      <xdr:row>42</xdr:row>
      <xdr:rowOff>177800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596900</xdr:colOff>
      <xdr:row>1</xdr:row>
      <xdr:rowOff>177800</xdr:rowOff>
    </xdr:from>
    <xdr:to>
      <xdr:col>27</xdr:col>
      <xdr:colOff>76200</xdr:colOff>
      <xdr:row>32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210378</xdr:colOff>
      <xdr:row>17</xdr:row>
      <xdr:rowOff>150191</xdr:rowOff>
    </xdr:from>
    <xdr:to>
      <xdr:col>25</xdr:col>
      <xdr:colOff>517939</xdr:colOff>
      <xdr:row>48</xdr:row>
      <xdr:rowOff>179457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hony/Downloads/tf100001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rtgage Calculator"/>
      <sheetName val="Amortization Table"/>
    </sheetNames>
    <sheetDataSet>
      <sheetData sheetId="0">
        <row r="5">
          <cell r="C5">
            <v>0.04</v>
          </cell>
        </row>
        <row r="6">
          <cell r="C6">
            <v>120</v>
          </cell>
        </row>
        <row r="7">
          <cell r="C7">
            <v>400000</v>
          </cell>
        </row>
        <row r="8">
          <cell r="C8">
            <v>43064</v>
          </cell>
          <cell r="E8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5" workbookViewId="0">
      <selection activeCell="L38" sqref="L38"/>
    </sheetView>
  </sheetViews>
  <sheetFormatPr baseColWidth="10" defaultRowHeight="16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topLeftCell="A3" zoomScale="133" workbookViewId="0">
      <selection activeCell="C19" sqref="C19"/>
    </sheetView>
  </sheetViews>
  <sheetFormatPr baseColWidth="10" defaultRowHeight="16" x14ac:dyDescent="0.2"/>
  <cols>
    <col min="1" max="1" width="15.5" customWidth="1"/>
    <col min="2" max="2" width="20.33203125" customWidth="1"/>
    <col min="3" max="3" width="28.33203125" customWidth="1"/>
    <col min="4" max="4" width="14.5" customWidth="1"/>
    <col min="8" max="8" width="30.5" customWidth="1"/>
    <col min="9" max="9" width="24.83203125" customWidth="1"/>
    <col min="13" max="13" width="28.5" customWidth="1"/>
  </cols>
  <sheetData>
    <row r="1" spans="1:14" x14ac:dyDescent="0.2">
      <c r="A1" t="s">
        <v>7</v>
      </c>
      <c r="B1" t="s">
        <v>8</v>
      </c>
    </row>
    <row r="4" spans="1:14" x14ac:dyDescent="0.2">
      <c r="A4" s="4" t="s">
        <v>0</v>
      </c>
      <c r="B4" s="4"/>
      <c r="C4" s="4"/>
      <c r="D4" s="4"/>
      <c r="H4" s="4" t="s">
        <v>6</v>
      </c>
      <c r="I4" s="4"/>
      <c r="J4" s="4"/>
    </row>
    <row r="5" spans="1:14" x14ac:dyDescent="0.2">
      <c r="A5" s="1" t="s">
        <v>2</v>
      </c>
      <c r="B5" s="1" t="s">
        <v>3</v>
      </c>
      <c r="C5" s="1" t="s">
        <v>4</v>
      </c>
      <c r="D5" s="1" t="s">
        <v>39</v>
      </c>
      <c r="E5" s="1" t="s">
        <v>5</v>
      </c>
      <c r="F5" s="1" t="s">
        <v>41</v>
      </c>
      <c r="G5" s="1"/>
      <c r="H5" s="1" t="s">
        <v>2</v>
      </c>
      <c r="I5" s="1" t="s">
        <v>10</v>
      </c>
      <c r="J5" s="1" t="s">
        <v>11</v>
      </c>
      <c r="M5" s="1" t="s">
        <v>30</v>
      </c>
      <c r="N5" t="s">
        <v>13</v>
      </c>
    </row>
    <row r="6" spans="1:14" x14ac:dyDescent="0.2">
      <c r="A6" t="s">
        <v>1</v>
      </c>
      <c r="B6">
        <v>2500</v>
      </c>
      <c r="C6" s="2">
        <v>6.3700000000000007E-2</v>
      </c>
      <c r="D6">
        <f>E6/12</f>
        <v>13.270833333333336</v>
      </c>
      <c r="E6">
        <f>B6*(C6)</f>
        <v>159.25000000000003</v>
      </c>
      <c r="F6">
        <v>600</v>
      </c>
      <c r="H6" t="s">
        <v>9</v>
      </c>
      <c r="I6">
        <v>1200</v>
      </c>
      <c r="J6">
        <f>I6*12</f>
        <v>14400</v>
      </c>
      <c r="M6">
        <v>922.1245576456073</v>
      </c>
      <c r="N6">
        <v>2133.3333333333335</v>
      </c>
    </row>
    <row r="7" spans="1:14" x14ac:dyDescent="0.2">
      <c r="H7" t="s">
        <v>12</v>
      </c>
      <c r="I7">
        <v>833</v>
      </c>
      <c r="J7">
        <f>I7*12</f>
        <v>9996</v>
      </c>
      <c r="M7">
        <v>925.19830617109301</v>
      </c>
      <c r="N7">
        <v>2127.1755904539441</v>
      </c>
    </row>
    <row r="8" spans="1:14" x14ac:dyDescent="0.2">
      <c r="H8" t="s">
        <v>14</v>
      </c>
      <c r="I8">
        <f>SUM(N6:N66) / 60</f>
        <v>2033.1807481968995</v>
      </c>
      <c r="J8">
        <f>I8*12</f>
        <v>24398.168978362795</v>
      </c>
      <c r="M8">
        <v>928.28230052499646</v>
      </c>
      <c r="N8">
        <v>2124.0813161188612</v>
      </c>
    </row>
    <row r="9" spans="1:14" x14ac:dyDescent="0.2">
      <c r="H9" t="s">
        <v>15</v>
      </c>
      <c r="I9">
        <v>75</v>
      </c>
      <c r="J9">
        <f>I9*12</f>
        <v>900</v>
      </c>
      <c r="M9">
        <v>931.37657486007959</v>
      </c>
      <c r="N9">
        <v>2120.9767275359941</v>
      </c>
    </row>
    <row r="10" spans="1:14" x14ac:dyDescent="0.2">
      <c r="H10" t="s">
        <v>16</v>
      </c>
      <c r="I10">
        <v>200</v>
      </c>
      <c r="J10">
        <f>I10*12</f>
        <v>2400</v>
      </c>
      <c r="M10">
        <v>934.48116344294658</v>
      </c>
      <c r="N10">
        <v>2117.8617903245176</v>
      </c>
    </row>
    <row r="11" spans="1:14" x14ac:dyDescent="0.2">
      <c r="H11" t="s">
        <v>17</v>
      </c>
      <c r="I11">
        <v>70</v>
      </c>
      <c r="J11">
        <f t="shared" ref="J11:J16" si="0">I11*12</f>
        <v>840</v>
      </c>
      <c r="M11">
        <v>937.5961006544228</v>
      </c>
      <c r="N11">
        <v>2114.7364699890027</v>
      </c>
    </row>
    <row r="12" spans="1:14" x14ac:dyDescent="0.2">
      <c r="H12" t="s">
        <v>18</v>
      </c>
      <c r="I12">
        <v>70</v>
      </c>
      <c r="J12">
        <f t="shared" si="0"/>
        <v>840</v>
      </c>
      <c r="M12">
        <v>940.72142098993766</v>
      </c>
      <c r="N12">
        <v>2111.6007319190362</v>
      </c>
    </row>
    <row r="13" spans="1:14" x14ac:dyDescent="0.2">
      <c r="H13" t="s">
        <v>19</v>
      </c>
      <c r="I13">
        <f>(SUM(C17:C18) * 0.36) /12</f>
        <v>5535</v>
      </c>
      <c r="J13">
        <f t="shared" si="0"/>
        <v>66420</v>
      </c>
      <c r="M13">
        <v>943.85715905990423</v>
      </c>
      <c r="N13">
        <v>2108.4545413888363</v>
      </c>
    </row>
    <row r="14" spans="1:14" x14ac:dyDescent="0.2">
      <c r="H14" t="s">
        <v>29</v>
      </c>
      <c r="I14">
        <f>SUM(M6:M65)/60</f>
        <v>1018.9319321502973</v>
      </c>
      <c r="J14">
        <f t="shared" si="0"/>
        <v>12227.183185803568</v>
      </c>
      <c r="M14">
        <v>947.00334959010365</v>
      </c>
      <c r="N14">
        <v>2105.2978635568693</v>
      </c>
    </row>
    <row r="15" spans="1:14" x14ac:dyDescent="0.2">
      <c r="A15" s="1" t="s">
        <v>20</v>
      </c>
      <c r="H15" t="s">
        <v>31</v>
      </c>
      <c r="I15">
        <v>1000</v>
      </c>
      <c r="J15">
        <f t="shared" si="0"/>
        <v>12000</v>
      </c>
      <c r="M15">
        <v>950.1600274220707</v>
      </c>
      <c r="N15">
        <v>2102.130663465462</v>
      </c>
    </row>
    <row r="16" spans="1:14" x14ac:dyDescent="0.2">
      <c r="A16" t="s">
        <v>21</v>
      </c>
      <c r="B16" t="s">
        <v>28</v>
      </c>
      <c r="C16" t="s">
        <v>24</v>
      </c>
      <c r="H16" t="s">
        <v>42</v>
      </c>
      <c r="I16">
        <v>600</v>
      </c>
      <c r="J16">
        <f t="shared" si="0"/>
        <v>7200</v>
      </c>
      <c r="M16">
        <v>953.32722751347785</v>
      </c>
      <c r="N16">
        <v>2098.9529060404175</v>
      </c>
    </row>
    <row r="17" spans="1:14" x14ac:dyDescent="0.2">
      <c r="A17" t="s">
        <v>22</v>
      </c>
      <c r="B17">
        <f>C17/12</f>
        <v>10541.666666666666</v>
      </c>
      <c r="C17">
        <v>126500</v>
      </c>
      <c r="M17">
        <v>956.50498493852251</v>
      </c>
      <c r="N17">
        <v>2095.7645560906221</v>
      </c>
    </row>
    <row r="18" spans="1:14" x14ac:dyDescent="0.2">
      <c r="A18" t="s">
        <v>23</v>
      </c>
      <c r="B18">
        <f>C18/12</f>
        <v>4833.333333333333</v>
      </c>
      <c r="C18">
        <v>58000</v>
      </c>
      <c r="M18">
        <v>959.69333488831785</v>
      </c>
      <c r="N18">
        <v>2092.5655783076613</v>
      </c>
    </row>
    <row r="19" spans="1:14" x14ac:dyDescent="0.2">
      <c r="A19" t="s">
        <v>25</v>
      </c>
      <c r="B19">
        <f>SUM(B17:B18)</f>
        <v>15375</v>
      </c>
      <c r="C19">
        <f>SUM(C17:C18)</f>
        <v>184500</v>
      </c>
      <c r="M19">
        <v>962.89231267127877</v>
      </c>
      <c r="N19">
        <v>2089.3559372654236</v>
      </c>
    </row>
    <row r="20" spans="1:14" x14ac:dyDescent="0.2">
      <c r="M20">
        <v>966.10195371351597</v>
      </c>
      <c r="N20">
        <v>2086.1355974197118</v>
      </c>
    </row>
    <row r="21" spans="1:14" x14ac:dyDescent="0.2">
      <c r="A21" s="4" t="s">
        <v>26</v>
      </c>
      <c r="B21" s="5"/>
      <c r="C21" s="5"/>
      <c r="M21">
        <v>969.32229355922789</v>
      </c>
      <c r="N21">
        <v>2082.9045231078476</v>
      </c>
    </row>
    <row r="22" spans="1:14" x14ac:dyDescent="0.2">
      <c r="A22" t="s">
        <v>27</v>
      </c>
      <c r="B22">
        <f>B19-SUM(I6:I19)</f>
        <v>2739.8873196528039</v>
      </c>
      <c r="C22">
        <f>C19-SUM(J6:J17)</f>
        <v>32878.647835833632</v>
      </c>
      <c r="M22">
        <v>972.55336787109195</v>
      </c>
      <c r="N22">
        <v>2079.6626785482772</v>
      </c>
    </row>
    <row r="23" spans="1:14" x14ac:dyDescent="0.2">
      <c r="M23">
        <v>975.79521243066256</v>
      </c>
      <c r="N23">
        <v>2076.4100278401752</v>
      </c>
    </row>
    <row r="24" spans="1:14" x14ac:dyDescent="0.2">
      <c r="M24">
        <v>979.0478631387648</v>
      </c>
      <c r="N24">
        <v>2073.1465349630462</v>
      </c>
    </row>
    <row r="25" spans="1:14" x14ac:dyDescent="0.2">
      <c r="A25" s="4" t="s">
        <v>32</v>
      </c>
      <c r="B25" s="4"/>
      <c r="C25" s="4"/>
      <c r="M25">
        <v>982.31135601589381</v>
      </c>
      <c r="N25">
        <v>2069.8721637763265</v>
      </c>
    </row>
    <row r="26" spans="1:14" x14ac:dyDescent="0.2">
      <c r="A26" s="1" t="s">
        <v>2</v>
      </c>
      <c r="B26" s="1" t="s">
        <v>24</v>
      </c>
      <c r="M26">
        <v>985.5857272026135</v>
      </c>
      <c r="N26">
        <v>2066.5868780189849</v>
      </c>
    </row>
    <row r="27" spans="1:14" x14ac:dyDescent="0.2">
      <c r="A27" t="s">
        <v>34</v>
      </c>
      <c r="B27">
        <v>58000</v>
      </c>
      <c r="M27">
        <v>988.87101295995546</v>
      </c>
      <c r="N27">
        <v>2063.2906413091182</v>
      </c>
    </row>
    <row r="28" spans="1:14" x14ac:dyDescent="0.2">
      <c r="A28" t="s">
        <v>33</v>
      </c>
      <c r="B28">
        <v>50000</v>
      </c>
      <c r="M28">
        <v>992.1672496698219</v>
      </c>
      <c r="N28">
        <v>2059.9834171435523</v>
      </c>
    </row>
    <row r="29" spans="1:14" x14ac:dyDescent="0.2">
      <c r="A29" t="s">
        <v>35</v>
      </c>
      <c r="B29">
        <v>35000</v>
      </c>
      <c r="M29">
        <v>995.47447383538804</v>
      </c>
      <c r="N29">
        <v>2056.6651688974339</v>
      </c>
    </row>
    <row r="30" spans="1:14" x14ac:dyDescent="0.2">
      <c r="M30">
        <v>998.79272208150621</v>
      </c>
      <c r="N30">
        <v>2053.3358598238287</v>
      </c>
    </row>
    <row r="31" spans="1:14" x14ac:dyDescent="0.2">
      <c r="A31" t="s">
        <v>37</v>
      </c>
      <c r="B31">
        <f>SUM(B27:B29)</f>
        <v>143000</v>
      </c>
      <c r="M31">
        <v>1002.1220311551111</v>
      </c>
      <c r="N31">
        <v>2049.9954530533118</v>
      </c>
    </row>
    <row r="32" spans="1:14" x14ac:dyDescent="0.2">
      <c r="M32">
        <v>1005.4624379256281</v>
      </c>
      <c r="N32">
        <v>2046.6439115935596</v>
      </c>
    </row>
    <row r="33" spans="1:14" x14ac:dyDescent="0.2">
      <c r="M33">
        <v>1008.8139793853804</v>
      </c>
      <c r="N33">
        <v>2043.2811983289416</v>
      </c>
    </row>
    <row r="34" spans="1:14" x14ac:dyDescent="0.2">
      <c r="A34" t="s">
        <v>59</v>
      </c>
      <c r="B34">
        <f>B31</f>
        <v>143000</v>
      </c>
      <c r="M34">
        <v>1012.1766926499979</v>
      </c>
      <c r="N34">
        <v>2039.9072760201084</v>
      </c>
    </row>
    <row r="35" spans="1:14" x14ac:dyDescent="0.2">
      <c r="M35">
        <v>1015.5506149588315</v>
      </c>
      <c r="N35">
        <v>2036.5221073035789</v>
      </c>
    </row>
    <row r="36" spans="1:14" x14ac:dyDescent="0.2">
      <c r="M36">
        <v>1018.9357836753608</v>
      </c>
      <c r="N36">
        <v>2033.1256546913276</v>
      </c>
    </row>
    <row r="37" spans="1:14" x14ac:dyDescent="0.2">
      <c r="A37" t="s">
        <v>38</v>
      </c>
      <c r="B37" t="s">
        <v>40</v>
      </c>
      <c r="C37" t="s">
        <v>50</v>
      </c>
      <c r="H37" t="s">
        <v>53</v>
      </c>
      <c r="I37" t="s">
        <v>55</v>
      </c>
      <c r="J37" t="s">
        <v>36</v>
      </c>
      <c r="M37">
        <v>1022.3322362876121</v>
      </c>
      <c r="N37">
        <v>2029.7178805703686</v>
      </c>
    </row>
    <row r="38" spans="1:14" x14ac:dyDescent="0.2">
      <c r="A38">
        <v>1</v>
      </c>
      <c r="B38">
        <f>A38*$B$22 + $I$14</f>
        <v>3758.819251803101</v>
      </c>
      <c r="C38" s="3">
        <f>FV($C$6/12, A38,-$F$6,-$B$6)-($B$6 +( $F$6*A38))</f>
        <v>13.270833333323026</v>
      </c>
      <c r="H38" s="3">
        <f>SUM(C38:G38)</f>
        <v>13.270833333323026</v>
      </c>
      <c r="I38">
        <f>SUM(B38:H38)</f>
        <v>3785.360918469747</v>
      </c>
      <c r="J38">
        <f>I38+$B$34</f>
        <v>146785.36091846976</v>
      </c>
      <c r="M38">
        <v>1025.7400104085707</v>
      </c>
      <c r="N38">
        <v>2026.2987472023401</v>
      </c>
    </row>
    <row r="39" spans="1:14" x14ac:dyDescent="0.2">
      <c r="A39">
        <v>2</v>
      </c>
      <c r="B39">
        <f t="shared" ref="B39:B97" si="1">A39*$B$22 + $I$14</f>
        <v>6498.7065714559049</v>
      </c>
      <c r="C39" s="3">
        <f t="shared" ref="C39:C97" si="2">FV($C$6/12, A39,-$F$6,-$B$6)-($B$6 +( $F$6*A39))</f>
        <v>29.797112673593801</v>
      </c>
      <c r="H39" s="3">
        <f t="shared" ref="H39:H97" si="3">SUM(C39:G39)</f>
        <v>29.797112673593801</v>
      </c>
      <c r="I39">
        <f t="shared" ref="I39:I97" si="4">SUM(B39:H39)</f>
        <v>6558.3007968030925</v>
      </c>
      <c r="J39">
        <f t="shared" ref="J39:J97" si="5">I39+$B$34</f>
        <v>149558.30079680309</v>
      </c>
      <c r="M39">
        <v>1029.1591437765994</v>
      </c>
      <c r="N39">
        <v>2022.8682167230847</v>
      </c>
    </row>
    <row r="40" spans="1:14" x14ac:dyDescent="0.2">
      <c r="A40">
        <v>3</v>
      </c>
      <c r="B40">
        <f t="shared" si="1"/>
        <v>9238.5938911087087</v>
      </c>
      <c r="C40" s="3">
        <f t="shared" si="2"/>
        <v>49.59611901336757</v>
      </c>
      <c r="H40" s="3">
        <f t="shared" si="3"/>
        <v>49.59611901336757</v>
      </c>
      <c r="I40">
        <f t="shared" si="4"/>
        <v>9337.7861291354438</v>
      </c>
      <c r="J40">
        <f t="shared" si="5"/>
        <v>152337.78612913543</v>
      </c>
      <c r="M40">
        <v>1032.5896742558546</v>
      </c>
      <c r="N40">
        <v>2019.4262511422319</v>
      </c>
    </row>
    <row r="41" spans="1:14" x14ac:dyDescent="0.2">
      <c r="A41">
        <v>4</v>
      </c>
      <c r="B41">
        <f t="shared" si="1"/>
        <v>11978.481210761513</v>
      </c>
      <c r="C41" s="3">
        <f t="shared" si="2"/>
        <v>72.68522507844682</v>
      </c>
      <c r="H41" s="3">
        <f t="shared" si="3"/>
        <v>72.68522507844682</v>
      </c>
      <c r="I41">
        <f t="shared" si="4"/>
        <v>12123.851660918406</v>
      </c>
      <c r="J41">
        <f t="shared" si="5"/>
        <v>155123.85166091842</v>
      </c>
      <c r="M41">
        <v>1036.0316398367077</v>
      </c>
      <c r="N41">
        <v>2015.9728123427763</v>
      </c>
    </row>
    <row r="42" spans="1:14" x14ac:dyDescent="0.2">
      <c r="A42">
        <v>5</v>
      </c>
      <c r="B42">
        <f t="shared" si="1"/>
        <v>14718.368530414316</v>
      </c>
      <c r="C42" s="3">
        <f t="shared" si="2"/>
        <v>99.081895814895688</v>
      </c>
      <c r="H42" s="3">
        <f t="shared" si="3"/>
        <v>99.081895814895688</v>
      </c>
      <c r="I42">
        <f t="shared" si="4"/>
        <v>14916.532322044108</v>
      </c>
      <c r="J42">
        <f t="shared" si="5"/>
        <v>157916.53232204411</v>
      </c>
      <c r="M42">
        <v>1039.4850786361631</v>
      </c>
      <c r="N42">
        <v>2012.5078620806555</v>
      </c>
    </row>
    <row r="43" spans="1:14" x14ac:dyDescent="0.2">
      <c r="A43">
        <v>6</v>
      </c>
      <c r="B43">
        <f t="shared" si="1"/>
        <v>17458.255850067122</v>
      </c>
      <c r="C43" s="3">
        <f t="shared" si="2"/>
        <v>128.8036888785</v>
      </c>
      <c r="H43" s="3">
        <f t="shared" si="3"/>
        <v>128.8036888785</v>
      </c>
      <c r="I43">
        <f t="shared" si="4"/>
        <v>17715.86322782412</v>
      </c>
      <c r="J43">
        <f t="shared" si="5"/>
        <v>160715.86322782413</v>
      </c>
      <c r="M43">
        <v>1042.9500288982833</v>
      </c>
      <c r="N43">
        <v>2009.0313619843278</v>
      </c>
    </row>
    <row r="44" spans="1:14" x14ac:dyDescent="0.2">
      <c r="A44">
        <v>7</v>
      </c>
      <c r="B44">
        <f t="shared" si="1"/>
        <v>20198.143169719926</v>
      </c>
      <c r="C44" s="3">
        <f t="shared" si="2"/>
        <v>161.8682551269585</v>
      </c>
      <c r="H44" s="3">
        <f t="shared" si="3"/>
        <v>161.8682551269585</v>
      </c>
      <c r="I44">
        <f t="shared" si="4"/>
        <v>20521.879679973845</v>
      </c>
      <c r="J44">
        <f t="shared" si="5"/>
        <v>163521.87967997385</v>
      </c>
      <c r="M44">
        <v>1046.4265289946111</v>
      </c>
      <c r="N44">
        <v>2005.5432735543459</v>
      </c>
    </row>
    <row r="45" spans="1:14" x14ac:dyDescent="0.2">
      <c r="A45">
        <v>8</v>
      </c>
      <c r="B45">
        <f t="shared" si="1"/>
        <v>22938.03048937273</v>
      </c>
      <c r="C45" s="3">
        <f t="shared" si="2"/>
        <v>198.29333911458161</v>
      </c>
      <c r="H45" s="3">
        <f t="shared" si="3"/>
        <v>198.29333911458161</v>
      </c>
      <c r="I45">
        <f t="shared" si="4"/>
        <v>23334.617167601893</v>
      </c>
      <c r="J45">
        <f t="shared" si="5"/>
        <v>166334.61716760189</v>
      </c>
      <c r="M45">
        <v>1049.9146174245934</v>
      </c>
      <c r="N45">
        <v>2002.0435581629306</v>
      </c>
    </row>
    <row r="46" spans="1:14" x14ac:dyDescent="0.2">
      <c r="A46">
        <v>9</v>
      </c>
      <c r="B46">
        <f t="shared" si="1"/>
        <v>25677.917809025534</v>
      </c>
      <c r="C46" s="3">
        <f t="shared" si="2"/>
        <v>238.09677958971406</v>
      </c>
      <c r="H46" s="3">
        <f t="shared" si="3"/>
        <v>238.09677958971406</v>
      </c>
      <c r="I46">
        <f t="shared" si="4"/>
        <v>26154.111368204962</v>
      </c>
      <c r="J46">
        <f t="shared" si="5"/>
        <v>169154.11136820496</v>
      </c>
      <c r="M46">
        <v>1053.4143328160083</v>
      </c>
      <c r="N46">
        <v>1998.5321770535438</v>
      </c>
    </row>
    <row r="47" spans="1:14" x14ac:dyDescent="0.2">
      <c r="A47">
        <v>10</v>
      </c>
      <c r="B47">
        <f t="shared" si="1"/>
        <v>28417.805128678337</v>
      </c>
      <c r="C47" s="3">
        <f t="shared" si="2"/>
        <v>281.29650999469231</v>
      </c>
      <c r="H47" s="3">
        <f t="shared" si="3"/>
        <v>281.29650999469231</v>
      </c>
      <c r="I47">
        <f t="shared" si="4"/>
        <v>28980.398148667722</v>
      </c>
      <c r="J47">
        <f t="shared" si="5"/>
        <v>171980.39814866771</v>
      </c>
      <c r="M47">
        <v>1056.9257139253955</v>
      </c>
      <c r="N47">
        <v>1995.0090913404592</v>
      </c>
    </row>
    <row r="48" spans="1:14" x14ac:dyDescent="0.2">
      <c r="A48">
        <v>11</v>
      </c>
      <c r="B48">
        <f t="shared" si="1"/>
        <v>31157.692448331141</v>
      </c>
      <c r="C48" s="3">
        <f t="shared" si="2"/>
        <v>327.91055896857688</v>
      </c>
      <c r="H48" s="3">
        <f t="shared" si="3"/>
        <v>327.91055896857688</v>
      </c>
      <c r="I48">
        <f t="shared" si="4"/>
        <v>31813.513566268295</v>
      </c>
      <c r="J48">
        <f t="shared" si="5"/>
        <v>174813.51356626829</v>
      </c>
      <c r="M48">
        <v>1060.4487996384801</v>
      </c>
      <c r="N48">
        <v>1991.4742620083312</v>
      </c>
    </row>
    <row r="49" spans="1:14" x14ac:dyDescent="0.2">
      <c r="A49">
        <v>12</v>
      </c>
      <c r="B49">
        <f t="shared" si="1"/>
        <v>33897.579767983945</v>
      </c>
      <c r="C49" s="3">
        <f t="shared" si="2"/>
        <v>377.95705085241752</v>
      </c>
      <c r="H49" s="3">
        <f t="shared" si="3"/>
        <v>377.95705085241752</v>
      </c>
      <c r="I49">
        <f t="shared" si="4"/>
        <v>34653.493869688784</v>
      </c>
      <c r="J49">
        <f t="shared" si="5"/>
        <v>177653.49386968877</v>
      </c>
      <c r="M49">
        <v>1063.9836289706082</v>
      </c>
      <c r="N49">
        <v>1987.9276499117625</v>
      </c>
    </row>
    <row r="50" spans="1:14" x14ac:dyDescent="0.2">
      <c r="A50">
        <v>13</v>
      </c>
      <c r="B50">
        <f t="shared" si="1"/>
        <v>36637.467087636745</v>
      </c>
      <c r="C50" s="3">
        <f t="shared" si="2"/>
        <v>431.45420619735341</v>
      </c>
      <c r="H50" s="3">
        <f t="shared" si="3"/>
        <v>431.45420619735341</v>
      </c>
      <c r="I50">
        <f t="shared" si="4"/>
        <v>37500.375500031456</v>
      </c>
      <c r="J50">
        <f t="shared" si="5"/>
        <v>180500.37550003146</v>
      </c>
      <c r="M50">
        <v>1067.530241067177</v>
      </c>
      <c r="N50">
        <v>1984.3692157748719</v>
      </c>
    </row>
    <row r="51" spans="1:14" x14ac:dyDescent="0.2">
      <c r="A51">
        <v>14</v>
      </c>
      <c r="B51">
        <f t="shared" si="1"/>
        <v>39377.354407289553</v>
      </c>
      <c r="C51" s="3">
        <f t="shared" si="2"/>
        <v>488.42034227523254</v>
      </c>
      <c r="H51" s="3">
        <f t="shared" si="3"/>
        <v>488.42034227523254</v>
      </c>
      <c r="I51">
        <f t="shared" si="4"/>
        <v>40354.195091840018</v>
      </c>
      <c r="J51">
        <f t="shared" si="5"/>
        <v>183354.19509184003</v>
      </c>
      <c r="M51">
        <v>1071.0886752040674</v>
      </c>
      <c r="N51">
        <v>1980.7989201908583</v>
      </c>
    </row>
    <row r="52" spans="1:14" x14ac:dyDescent="0.2">
      <c r="A52">
        <v>15</v>
      </c>
      <c r="B52">
        <f t="shared" si="1"/>
        <v>42117.24172694236</v>
      </c>
      <c r="C52" s="3">
        <f>FV($C$6/12, A52,-$F$6,-$B$6)-($B$6 +( $F$6*A52))</f>
        <v>548.87387359213244</v>
      </c>
      <c r="H52" s="3">
        <f t="shared" si="3"/>
        <v>548.87387359213244</v>
      </c>
      <c r="I52">
        <f t="shared" si="4"/>
        <v>43214.989474126633</v>
      </c>
      <c r="J52">
        <f t="shared" si="5"/>
        <v>186214.98947412663</v>
      </c>
      <c r="M52">
        <v>1074.658970788081</v>
      </c>
      <c r="N52">
        <v>1977.2167236215646</v>
      </c>
    </row>
    <row r="53" spans="1:14" x14ac:dyDescent="0.2">
      <c r="A53">
        <v>16</v>
      </c>
      <c r="B53">
        <f t="shared" si="1"/>
        <v>44857.129046595161</v>
      </c>
      <c r="C53" s="3">
        <f t="shared" si="2"/>
        <v>612.83331240443658</v>
      </c>
      <c r="H53" s="3">
        <f t="shared" si="3"/>
        <v>612.83331240443658</v>
      </c>
      <c r="I53">
        <f t="shared" si="4"/>
        <v>46082.795671404034</v>
      </c>
      <c r="J53">
        <f t="shared" si="5"/>
        <v>189082.79567140405</v>
      </c>
      <c r="M53">
        <v>1078.2411673573745</v>
      </c>
      <c r="N53">
        <v>1973.6225863970399</v>
      </c>
    </row>
    <row r="54" spans="1:14" x14ac:dyDescent="0.2">
      <c r="A54">
        <v>17</v>
      </c>
      <c r="B54">
        <f t="shared" si="1"/>
        <v>47597.016366247961</v>
      </c>
      <c r="C54" s="3">
        <f t="shared" si="2"/>
        <v>680.31726923777205</v>
      </c>
      <c r="H54" s="3">
        <f t="shared" si="3"/>
        <v>680.31726923777205</v>
      </c>
      <c r="I54">
        <f t="shared" si="4"/>
        <v>48957.650904723501</v>
      </c>
      <c r="J54">
        <f t="shared" si="5"/>
        <v>191957.6509047235</v>
      </c>
      <c r="M54">
        <v>1081.835304581899</v>
      </c>
      <c r="N54">
        <v>1970.0164687151002</v>
      </c>
    </row>
    <row r="55" spans="1:14" x14ac:dyDescent="0.2">
      <c r="A55">
        <v>18</v>
      </c>
      <c r="B55">
        <f t="shared" si="1"/>
        <v>50336.903685900768</v>
      </c>
      <c r="C55" s="3">
        <f t="shared" si="2"/>
        <v>751.34445340864295</v>
      </c>
      <c r="H55" s="3">
        <f t="shared" si="3"/>
        <v>751.34445340864295</v>
      </c>
      <c r="I55">
        <f t="shared" si="4"/>
        <v>51839.592592718058</v>
      </c>
      <c r="J55">
        <f t="shared" si="5"/>
        <v>194839.59259271805</v>
      </c>
      <c r="M55">
        <v>1085.4414222638388</v>
      </c>
      <c r="N55">
        <v>1966.3983306408873</v>
      </c>
    </row>
    <row r="56" spans="1:14" x14ac:dyDescent="0.2">
      <c r="A56">
        <v>19</v>
      </c>
      <c r="B56">
        <f t="shared" si="1"/>
        <v>53076.791005553576</v>
      </c>
      <c r="C56" s="3">
        <f t="shared" si="2"/>
        <v>825.93367354879956</v>
      </c>
      <c r="H56" s="3">
        <f t="shared" si="3"/>
        <v>825.93367354879956</v>
      </c>
      <c r="I56">
        <f t="shared" si="4"/>
        <v>54728.658352651182</v>
      </c>
      <c r="J56">
        <f t="shared" si="5"/>
        <v>197728.65835265117</v>
      </c>
      <c r="M56">
        <v>1089.0595603380516</v>
      </c>
      <c r="N56">
        <v>1962.7681321064272</v>
      </c>
    </row>
    <row r="57" spans="1:14" x14ac:dyDescent="0.2">
      <c r="A57">
        <v>20</v>
      </c>
      <c r="B57">
        <f t="shared" si="1"/>
        <v>55816.678325206376</v>
      </c>
      <c r="C57" s="3">
        <f t="shared" si="2"/>
        <v>904.10383813255794</v>
      </c>
      <c r="H57" s="3">
        <f t="shared" si="3"/>
        <v>904.10383813255794</v>
      </c>
      <c r="I57">
        <f t="shared" si="4"/>
        <v>57624.886001471488</v>
      </c>
      <c r="J57">
        <f t="shared" si="5"/>
        <v>200624.88600147149</v>
      </c>
      <c r="M57">
        <v>1092.6897588725114</v>
      </c>
      <c r="N57">
        <v>1959.1258329101854</v>
      </c>
    </row>
    <row r="58" spans="1:14" x14ac:dyDescent="0.2">
      <c r="A58">
        <v>21</v>
      </c>
      <c r="B58">
        <f t="shared" si="1"/>
        <v>58556.565644859176</v>
      </c>
      <c r="C58" s="3">
        <f t="shared" si="2"/>
        <v>985.87395600661512</v>
      </c>
      <c r="H58" s="3">
        <f t="shared" si="3"/>
        <v>985.87395600661512</v>
      </c>
      <c r="I58">
        <f t="shared" si="4"/>
        <v>60528.31355687241</v>
      </c>
      <c r="J58">
        <f t="shared" si="5"/>
        <v>203528.31355687242</v>
      </c>
      <c r="M58">
        <v>1096.3320580687532</v>
      </c>
      <c r="N58">
        <v>1955.4713927166231</v>
      </c>
    </row>
    <row r="59" spans="1:14" x14ac:dyDescent="0.2">
      <c r="A59">
        <v>22</v>
      </c>
      <c r="B59">
        <f t="shared" si="1"/>
        <v>61296.452964511984</v>
      </c>
      <c r="C59" s="3">
        <f t="shared" si="2"/>
        <v>1071.2631369230694</v>
      </c>
      <c r="H59" s="3">
        <f t="shared" si="3"/>
        <v>1071.2631369230694</v>
      </c>
      <c r="I59">
        <f t="shared" si="4"/>
        <v>63438.979238358123</v>
      </c>
      <c r="J59">
        <f t="shared" si="5"/>
        <v>206438.97923835812</v>
      </c>
      <c r="M59">
        <v>1099.9864982623158</v>
      </c>
      <c r="N59">
        <v>1951.8047710557489</v>
      </c>
    </row>
    <row r="60" spans="1:14" x14ac:dyDescent="0.2">
      <c r="A60">
        <v>23</v>
      </c>
      <c r="B60">
        <f t="shared" si="1"/>
        <v>64036.340284164791</v>
      </c>
      <c r="C60" s="3">
        <f t="shared" si="2"/>
        <v>1160.2905920749072</v>
      </c>
      <c r="H60" s="3">
        <f t="shared" si="3"/>
        <v>1160.2905920749072</v>
      </c>
      <c r="I60">
        <f t="shared" si="4"/>
        <v>66356.921468314598</v>
      </c>
      <c r="J60">
        <f t="shared" si="5"/>
        <v>209356.9214683146</v>
      </c>
      <c r="M60">
        <v>1103.6531199231906</v>
      </c>
      <c r="N60">
        <v>1948.1259273226715</v>
      </c>
    </row>
    <row r="61" spans="1:14" x14ac:dyDescent="0.2">
      <c r="A61">
        <v>24</v>
      </c>
      <c r="B61">
        <f t="shared" si="1"/>
        <v>66776.227603817591</v>
      </c>
      <c r="C61" s="3">
        <f t="shared" si="2"/>
        <v>1252.9756346344984</v>
      </c>
      <c r="H61" s="3">
        <f t="shared" si="3"/>
        <v>1252.9756346344984</v>
      </c>
      <c r="I61">
        <f t="shared" si="4"/>
        <v>69282.178873086581</v>
      </c>
      <c r="J61">
        <f t="shared" si="5"/>
        <v>212282.17887308658</v>
      </c>
      <c r="M61">
        <v>1107.3319636562678</v>
      </c>
      <c r="N61">
        <v>1944.4348207771507</v>
      </c>
    </row>
    <row r="62" spans="1:14" x14ac:dyDescent="0.2">
      <c r="A62">
        <v>25</v>
      </c>
      <c r="B62">
        <f t="shared" si="1"/>
        <v>69516.114923470392</v>
      </c>
      <c r="C62" s="3">
        <f t="shared" si="2"/>
        <v>1349.3376802950115</v>
      </c>
      <c r="H62" s="3">
        <f t="shared" si="3"/>
        <v>1349.3376802950115</v>
      </c>
      <c r="I62">
        <f t="shared" si="4"/>
        <v>72214.790284060407</v>
      </c>
      <c r="J62">
        <f t="shared" si="5"/>
        <v>215214.79028406041</v>
      </c>
      <c r="M62">
        <v>1111.0230702017886</v>
      </c>
      <c r="N62">
        <v>1940.7314105431449</v>
      </c>
    </row>
    <row r="63" spans="1:14" x14ac:dyDescent="0.2">
      <c r="A63">
        <v>26</v>
      </c>
      <c r="B63">
        <f t="shared" si="1"/>
        <v>72256.002243123192</v>
      </c>
      <c r="C63" s="3">
        <f t="shared" si="2"/>
        <v>1449.3962478145622</v>
      </c>
      <c r="H63" s="3">
        <f t="shared" si="3"/>
        <v>1449.3962478145622</v>
      </c>
      <c r="I63">
        <f t="shared" si="4"/>
        <v>75154.794738752302</v>
      </c>
      <c r="J63">
        <f t="shared" si="5"/>
        <v>218154.7947387523</v>
      </c>
      <c r="M63">
        <v>1114.7264804357951</v>
      </c>
      <c r="N63">
        <v>1937.0156556083589</v>
      </c>
    </row>
    <row r="64" spans="1:14" x14ac:dyDescent="0.2">
      <c r="A64">
        <v>27</v>
      </c>
      <c r="B64">
        <f t="shared" si="1"/>
        <v>74995.889562776007</v>
      </c>
      <c r="C64" s="3">
        <f t="shared" si="2"/>
        <v>1553.1709595633838</v>
      </c>
      <c r="H64" s="3">
        <f t="shared" si="3"/>
        <v>1553.1709595633838</v>
      </c>
      <c r="I64">
        <f t="shared" si="4"/>
        <v>78102.231481902782</v>
      </c>
      <c r="J64">
        <f t="shared" si="5"/>
        <v>221102.23148190277</v>
      </c>
      <c r="M64">
        <v>1118.4422353705806</v>
      </c>
      <c r="N64">
        <v>1933.2875148237902</v>
      </c>
    </row>
    <row r="65" spans="1:14" x14ac:dyDescent="0.2">
      <c r="A65">
        <v>28</v>
      </c>
      <c r="B65">
        <f t="shared" si="1"/>
        <v>77735.776882428807</v>
      </c>
      <c r="C65" s="3">
        <f t="shared" si="2"/>
        <v>1660.6815420737039</v>
      </c>
      <c r="H65" s="3">
        <f t="shared" si="3"/>
        <v>1660.6815420737039</v>
      </c>
      <c r="I65">
        <f>SUM(B65:H65)</f>
        <v>81057.139966576215</v>
      </c>
      <c r="J65">
        <f t="shared" si="5"/>
        <v>224057.13996657621</v>
      </c>
      <c r="M65">
        <v>1122.1703761551491</v>
      </c>
      <c r="N65">
        <v>1929.5469469032728</v>
      </c>
    </row>
    <row r="66" spans="1:14" x14ac:dyDescent="0.2">
      <c r="A66">
        <v>29</v>
      </c>
      <c r="B66">
        <f t="shared" si="1"/>
        <v>80475.664202081607</v>
      </c>
      <c r="C66" s="3">
        <f t="shared" si="2"/>
        <v>1771.9478265928738</v>
      </c>
      <c r="H66" s="3">
        <f t="shared" si="3"/>
        <v>1771.9478265928738</v>
      </c>
      <c r="I66">
        <f t="shared" si="4"/>
        <v>84019.559855267362</v>
      </c>
      <c r="J66">
        <f t="shared" si="5"/>
        <v>227019.55985526735</v>
      </c>
    </row>
    <row r="67" spans="1:14" x14ac:dyDescent="0.2">
      <c r="A67">
        <v>30</v>
      </c>
      <c r="B67">
        <f t="shared" si="1"/>
        <v>83215.551521734422</v>
      </c>
      <c r="C67" s="3">
        <f t="shared" si="2"/>
        <v>1886.9897496390258</v>
      </c>
      <c r="H67" s="3">
        <f t="shared" si="3"/>
        <v>1886.9897496390258</v>
      </c>
      <c r="I67">
        <f t="shared" si="4"/>
        <v>86989.531021012488</v>
      </c>
      <c r="J67">
        <f t="shared" si="5"/>
        <v>229989.53102101249</v>
      </c>
    </row>
    <row r="68" spans="1:14" x14ac:dyDescent="0.2">
      <c r="A68">
        <v>31</v>
      </c>
      <c r="B68">
        <f t="shared" si="1"/>
        <v>85955.438841387222</v>
      </c>
      <c r="C68" s="3">
        <f t="shared" si="2"/>
        <v>2005.8273535600165</v>
      </c>
      <c r="H68" s="3">
        <f t="shared" si="3"/>
        <v>2005.8273535600165</v>
      </c>
      <c r="I68">
        <f t="shared" si="4"/>
        <v>89967.093548507255</v>
      </c>
      <c r="J68">
        <f t="shared" si="5"/>
        <v>232967.09354850726</v>
      </c>
    </row>
    <row r="69" spans="1:14" x14ac:dyDescent="0.2">
      <c r="A69">
        <v>32</v>
      </c>
      <c r="B69">
        <f t="shared" si="1"/>
        <v>88695.326161040022</v>
      </c>
      <c r="C69" s="3">
        <f t="shared" si="2"/>
        <v>2128.4807870951408</v>
      </c>
      <c r="H69" s="3">
        <f t="shared" si="3"/>
        <v>2128.4807870951408</v>
      </c>
      <c r="I69">
        <f t="shared" si="4"/>
        <v>92952.287735230319</v>
      </c>
      <c r="J69">
        <f t="shared" si="5"/>
        <v>235952.28773523032</v>
      </c>
    </row>
    <row r="70" spans="1:14" x14ac:dyDescent="0.2">
      <c r="A70">
        <v>33</v>
      </c>
      <c r="B70">
        <f t="shared" si="1"/>
        <v>91435.213480692822</v>
      </c>
      <c r="C70" s="3">
        <f t="shared" si="2"/>
        <v>2254.9703059399617</v>
      </c>
      <c r="H70" s="3">
        <f t="shared" si="3"/>
        <v>2254.9703059399617</v>
      </c>
      <c r="I70">
        <f t="shared" si="4"/>
        <v>95945.154092572746</v>
      </c>
      <c r="J70">
        <f t="shared" si="5"/>
        <v>238945.15409257275</v>
      </c>
    </row>
    <row r="71" spans="1:14" x14ac:dyDescent="0.2">
      <c r="A71">
        <v>34</v>
      </c>
      <c r="B71">
        <f t="shared" si="1"/>
        <v>94175.100800345623</v>
      </c>
      <c r="C71" s="3">
        <f t="shared" si="2"/>
        <v>2385.3162733139798</v>
      </c>
      <c r="H71" s="3">
        <f t="shared" si="3"/>
        <v>2385.3162733139798</v>
      </c>
      <c r="I71">
        <f t="shared" si="4"/>
        <v>98945.733346973575</v>
      </c>
      <c r="J71">
        <f t="shared" si="5"/>
        <v>241945.73334697357</v>
      </c>
    </row>
    <row r="72" spans="1:14" x14ac:dyDescent="0.2">
      <c r="A72">
        <v>35</v>
      </c>
      <c r="B72">
        <f t="shared" si="1"/>
        <v>96914.988119998437</v>
      </c>
      <c r="C72" s="3">
        <f t="shared" si="2"/>
        <v>2519.5391605314871</v>
      </c>
      <c r="H72" s="3">
        <f t="shared" si="3"/>
        <v>2519.5391605314871</v>
      </c>
      <c r="I72">
        <f t="shared" si="4"/>
        <v>101954.06644106141</v>
      </c>
      <c r="J72">
        <f t="shared" si="5"/>
        <v>244954.06644106141</v>
      </c>
    </row>
    <row r="73" spans="1:14" x14ac:dyDescent="0.2">
      <c r="A73">
        <v>36</v>
      </c>
      <c r="B73">
        <f t="shared" si="1"/>
        <v>99654.875439651238</v>
      </c>
      <c r="C73" s="3">
        <f t="shared" si="2"/>
        <v>2657.6595475752947</v>
      </c>
      <c r="H73" s="3">
        <f t="shared" si="3"/>
        <v>2657.6595475752947</v>
      </c>
      <c r="I73">
        <f t="shared" si="4"/>
        <v>104970.19453480183</v>
      </c>
      <c r="J73">
        <f t="shared" si="5"/>
        <v>247970.19453480182</v>
      </c>
    </row>
    <row r="74" spans="1:14" x14ac:dyDescent="0.2">
      <c r="A74">
        <v>37</v>
      </c>
      <c r="B74">
        <f t="shared" si="1"/>
        <v>102394.76275930404</v>
      </c>
      <c r="C74" s="3">
        <f t="shared" si="2"/>
        <v>2799.6981236736501</v>
      </c>
      <c r="H74" s="3">
        <f t="shared" si="3"/>
        <v>2799.6981236736501</v>
      </c>
      <c r="I74">
        <f t="shared" si="4"/>
        <v>107994.15900665133</v>
      </c>
      <c r="J74">
        <f t="shared" si="5"/>
        <v>250994.15900665132</v>
      </c>
    </row>
    <row r="75" spans="1:14" x14ac:dyDescent="0.2">
      <c r="A75">
        <v>38</v>
      </c>
      <c r="B75">
        <f t="shared" si="1"/>
        <v>105134.65007895685</v>
      </c>
      <c r="C75" s="3">
        <f t="shared" si="2"/>
        <v>2945.6756878801461</v>
      </c>
      <c r="H75" s="3">
        <f t="shared" si="3"/>
        <v>2945.6756878801461</v>
      </c>
      <c r="I75">
        <f t="shared" si="4"/>
        <v>111026.00145471713</v>
      </c>
      <c r="J75">
        <f t="shared" si="5"/>
        <v>254026.00145471713</v>
      </c>
    </row>
    <row r="76" spans="1:14" x14ac:dyDescent="0.2">
      <c r="A76">
        <v>39</v>
      </c>
      <c r="B76">
        <f t="shared" si="1"/>
        <v>107874.53739860965</v>
      </c>
      <c r="C76" s="3">
        <f t="shared" si="2"/>
        <v>3095.613149656645</v>
      </c>
      <c r="H76" s="3">
        <f t="shared" si="3"/>
        <v>3095.613149656645</v>
      </c>
      <c r="I76">
        <f t="shared" si="4"/>
        <v>114065.76369792296</v>
      </c>
      <c r="J76">
        <f t="shared" si="5"/>
        <v>257065.76369792296</v>
      </c>
    </row>
    <row r="77" spans="1:14" x14ac:dyDescent="0.2">
      <c r="A77">
        <v>40</v>
      </c>
      <c r="B77">
        <f t="shared" si="1"/>
        <v>110614.42471826245</v>
      </c>
      <c r="C77" s="3">
        <f t="shared" si="2"/>
        <v>3249.5315294593784</v>
      </c>
      <c r="H77" s="3">
        <f t="shared" si="3"/>
        <v>3249.5315294593784</v>
      </c>
      <c r="I77">
        <f t="shared" si="4"/>
        <v>117113.4877771812</v>
      </c>
      <c r="J77">
        <f t="shared" si="5"/>
        <v>260113.4877771812</v>
      </c>
    </row>
    <row r="78" spans="1:14" x14ac:dyDescent="0.2">
      <c r="A78">
        <v>41</v>
      </c>
      <c r="B78">
        <f t="shared" si="1"/>
        <v>113354.31203791525</v>
      </c>
      <c r="C78" s="3">
        <f t="shared" si="2"/>
        <v>3407.4519593282712</v>
      </c>
      <c r="H78" s="3">
        <f t="shared" si="3"/>
        <v>3407.4519593282712</v>
      </c>
      <c r="I78">
        <f t="shared" si="4"/>
        <v>120169.2159565718</v>
      </c>
      <c r="J78">
        <f t="shared" si="5"/>
        <v>263169.2159565718</v>
      </c>
    </row>
    <row r="79" spans="1:14" x14ac:dyDescent="0.2">
      <c r="A79">
        <v>42</v>
      </c>
      <c r="B79">
        <f t="shared" si="1"/>
        <v>116094.19935756805</v>
      </c>
      <c r="C79" s="3">
        <f t="shared" si="2"/>
        <v>3569.3956834790188</v>
      </c>
      <c r="H79" s="3">
        <f t="shared" si="3"/>
        <v>3569.3956834790188</v>
      </c>
      <c r="I79">
        <f t="shared" si="4"/>
        <v>123232.99072452608</v>
      </c>
      <c r="J79">
        <f t="shared" si="5"/>
        <v>266232.99072452611</v>
      </c>
    </row>
    <row r="80" spans="1:14" x14ac:dyDescent="0.2">
      <c r="A80">
        <v>43</v>
      </c>
      <c r="B80">
        <f t="shared" si="1"/>
        <v>118834.08667722087</v>
      </c>
      <c r="C80" s="3">
        <f t="shared" si="2"/>
        <v>3735.3840588988169</v>
      </c>
      <c r="H80" s="3">
        <f t="shared" si="3"/>
        <v>3735.3840588988169</v>
      </c>
      <c r="I80">
        <f t="shared" si="4"/>
        <v>126304.8547950185</v>
      </c>
      <c r="J80">
        <f t="shared" si="5"/>
        <v>269304.8547950185</v>
      </c>
    </row>
    <row r="81" spans="1:10" x14ac:dyDescent="0.2">
      <c r="A81">
        <v>44</v>
      </c>
      <c r="B81">
        <f t="shared" si="1"/>
        <v>121573.97399687367</v>
      </c>
      <c r="C81" s="3">
        <f t="shared" si="2"/>
        <v>3905.438555944791</v>
      </c>
      <c r="H81" s="3">
        <f t="shared" si="3"/>
        <v>3905.438555944791</v>
      </c>
      <c r="I81">
        <f t="shared" si="4"/>
        <v>129384.85110876325</v>
      </c>
      <c r="J81">
        <f t="shared" si="5"/>
        <v>272384.85110876325</v>
      </c>
    </row>
    <row r="82" spans="1:10" x14ac:dyDescent="0.2">
      <c r="A82">
        <v>45</v>
      </c>
      <c r="B82">
        <f t="shared" si="1"/>
        <v>124313.86131652647</v>
      </c>
      <c r="C82" s="3">
        <f t="shared" si="2"/>
        <v>4079.5807589459146</v>
      </c>
      <c r="H82" s="3">
        <f t="shared" si="3"/>
        <v>4079.5807589459146</v>
      </c>
      <c r="I82">
        <f t="shared" si="4"/>
        <v>132473.02283441828</v>
      </c>
      <c r="J82">
        <f t="shared" si="5"/>
        <v>275473.02283441828</v>
      </c>
    </row>
    <row r="83" spans="1:10" x14ac:dyDescent="0.2">
      <c r="A83">
        <v>46</v>
      </c>
      <c r="B83">
        <f t="shared" si="1"/>
        <v>127053.74863617928</v>
      </c>
      <c r="C83" s="3">
        <f t="shared" si="2"/>
        <v>4257.8323668079538</v>
      </c>
      <c r="H83" s="3">
        <f t="shared" si="3"/>
        <v>4257.8323668079538</v>
      </c>
      <c r="I83">
        <f t="shared" si="4"/>
        <v>135569.41336979519</v>
      </c>
      <c r="J83">
        <f t="shared" si="5"/>
        <v>278569.41336979519</v>
      </c>
    </row>
    <row r="84" spans="1:10" x14ac:dyDescent="0.2">
      <c r="A84">
        <v>47</v>
      </c>
      <c r="B84">
        <f t="shared" si="1"/>
        <v>129793.63595583208</v>
      </c>
      <c r="C84" s="3">
        <f t="shared" si="2"/>
        <v>4440.2151936217633</v>
      </c>
      <c r="H84" s="3">
        <f t="shared" si="3"/>
        <v>4440.2151936217633</v>
      </c>
      <c r="I84">
        <f t="shared" si="4"/>
        <v>138674.0663430756</v>
      </c>
      <c r="J84">
        <f t="shared" si="5"/>
        <v>281674.0663430756</v>
      </c>
    </row>
    <row r="85" spans="1:10" x14ac:dyDescent="0.2">
      <c r="A85">
        <v>48</v>
      </c>
      <c r="B85">
        <f t="shared" si="1"/>
        <v>132533.52327548488</v>
      </c>
      <c r="C85" s="3">
        <f t="shared" si="2"/>
        <v>4626.7511692745466</v>
      </c>
      <c r="H85" s="3">
        <f t="shared" si="3"/>
        <v>4626.7511692745466</v>
      </c>
      <c r="I85">
        <f t="shared" si="4"/>
        <v>141787.02561403398</v>
      </c>
      <c r="J85">
        <f t="shared" si="5"/>
        <v>284787.02561403398</v>
      </c>
    </row>
    <row r="86" spans="1:10" x14ac:dyDescent="0.2">
      <c r="A86">
        <v>49</v>
      </c>
      <c r="B86">
        <f t="shared" si="1"/>
        <v>135273.41059513768</v>
      </c>
      <c r="C86" s="3">
        <f t="shared" si="2"/>
        <v>4817.4623400647761</v>
      </c>
      <c r="H86" s="3">
        <f t="shared" si="3"/>
        <v>4817.4623400647761</v>
      </c>
      <c r="I86">
        <f t="shared" si="4"/>
        <v>144908.33527526725</v>
      </c>
      <c r="J86">
        <f t="shared" si="5"/>
        <v>287908.33527526725</v>
      </c>
    </row>
    <row r="87" spans="1:10" x14ac:dyDescent="0.2">
      <c r="A87">
        <v>50</v>
      </c>
      <c r="B87">
        <f t="shared" si="1"/>
        <v>138013.29791479048</v>
      </c>
      <c r="C87" s="3">
        <f t="shared" si="2"/>
        <v>5012.3708693199442</v>
      </c>
      <c r="H87" s="3">
        <f t="shared" si="3"/>
        <v>5012.3708693199442</v>
      </c>
      <c r="I87">
        <f t="shared" si="4"/>
        <v>148038.03965343037</v>
      </c>
      <c r="J87">
        <f t="shared" si="5"/>
        <v>291038.03965343034</v>
      </c>
    </row>
    <row r="88" spans="1:10" x14ac:dyDescent="0.2">
      <c r="A88">
        <v>51</v>
      </c>
      <c r="B88">
        <f t="shared" si="1"/>
        <v>140753.18523444328</v>
      </c>
      <c r="C88" s="3">
        <f t="shared" si="2"/>
        <v>5211.4990380178933</v>
      </c>
      <c r="H88" s="3">
        <f t="shared" si="3"/>
        <v>5211.4990380178933</v>
      </c>
      <c r="I88">
        <f t="shared" si="4"/>
        <v>151176.18331047904</v>
      </c>
      <c r="J88">
        <f t="shared" si="5"/>
        <v>294176.18331047904</v>
      </c>
    </row>
    <row r="89" spans="1:10" x14ac:dyDescent="0.2">
      <c r="A89">
        <v>52</v>
      </c>
      <c r="B89">
        <f t="shared" si="1"/>
        <v>143493.07255409608</v>
      </c>
      <c r="C89" s="3">
        <f t="shared" si="2"/>
        <v>5414.8692454113698</v>
      </c>
      <c r="H89" s="3">
        <f t="shared" si="3"/>
        <v>5414.8692454113698</v>
      </c>
      <c r="I89">
        <f t="shared" si="4"/>
        <v>154322.81104491881</v>
      </c>
      <c r="J89">
        <f t="shared" si="5"/>
        <v>297322.81104491884</v>
      </c>
    </row>
    <row r="90" spans="1:10" x14ac:dyDescent="0.2">
      <c r="A90">
        <v>53</v>
      </c>
      <c r="B90">
        <f t="shared" si="1"/>
        <v>146232.95987374891</v>
      </c>
      <c r="C90" s="3">
        <f t="shared" si="2"/>
        <v>5622.504009655735</v>
      </c>
      <c r="H90" s="3">
        <f t="shared" si="3"/>
        <v>5622.504009655735</v>
      </c>
      <c r="I90">
        <f t="shared" si="4"/>
        <v>157477.96789306038</v>
      </c>
      <c r="J90">
        <f t="shared" si="5"/>
        <v>300477.96789306041</v>
      </c>
    </row>
    <row r="91" spans="1:10" x14ac:dyDescent="0.2">
      <c r="A91">
        <v>54</v>
      </c>
      <c r="B91">
        <f t="shared" si="1"/>
        <v>148972.84719340171</v>
      </c>
      <c r="C91" s="3">
        <f t="shared" si="2"/>
        <v>5834.425968440315</v>
      </c>
      <c r="H91" s="3">
        <f t="shared" si="3"/>
        <v>5834.425968440315</v>
      </c>
      <c r="I91">
        <f t="shared" si="4"/>
        <v>160641.69913028233</v>
      </c>
      <c r="J91">
        <f t="shared" si="5"/>
        <v>303641.69913028233</v>
      </c>
    </row>
    <row r="92" spans="1:10" x14ac:dyDescent="0.2">
      <c r="A92">
        <v>55</v>
      </c>
      <c r="B92">
        <f t="shared" si="1"/>
        <v>151712.73451305451</v>
      </c>
      <c r="C92" s="3">
        <f t="shared" si="2"/>
        <v>6050.6578796227768</v>
      </c>
      <c r="H92" s="3">
        <f t="shared" si="3"/>
        <v>6050.6578796227768</v>
      </c>
      <c r="I92">
        <f t="shared" si="4"/>
        <v>163814.05027230005</v>
      </c>
      <c r="J92">
        <f t="shared" si="5"/>
        <v>306814.05027230002</v>
      </c>
    </row>
    <row r="93" spans="1:10" x14ac:dyDescent="0.2">
      <c r="A93">
        <v>56</v>
      </c>
      <c r="B93">
        <f t="shared" si="1"/>
        <v>154452.62183270731</v>
      </c>
      <c r="C93" s="3">
        <f t="shared" si="2"/>
        <v>6271.2226218670985</v>
      </c>
      <c r="H93" s="3">
        <f t="shared" si="3"/>
        <v>6271.2226218670985</v>
      </c>
      <c r="I93">
        <f t="shared" si="4"/>
        <v>166995.06707644148</v>
      </c>
      <c r="J93">
        <f t="shared" si="5"/>
        <v>309995.06707644148</v>
      </c>
    </row>
    <row r="94" spans="1:10" x14ac:dyDescent="0.2">
      <c r="A94">
        <v>57</v>
      </c>
      <c r="B94">
        <f t="shared" si="1"/>
        <v>157192.50915236011</v>
      </c>
      <c r="C94" s="3">
        <f t="shared" si="2"/>
        <v>6496.1431952848434</v>
      </c>
      <c r="H94" s="3">
        <f t="shared" si="3"/>
        <v>6496.1431952848434</v>
      </c>
      <c r="I94">
        <f t="shared" si="4"/>
        <v>170184.79554292982</v>
      </c>
      <c r="J94">
        <f t="shared" si="5"/>
        <v>313184.79554292979</v>
      </c>
    </row>
    <row r="95" spans="1:10" x14ac:dyDescent="0.2">
      <c r="A95">
        <v>58</v>
      </c>
      <c r="B95">
        <f t="shared" si="1"/>
        <v>159932.39647201292</v>
      </c>
      <c r="C95" s="3">
        <f t="shared" si="2"/>
        <v>6725.4427220797952</v>
      </c>
      <c r="H95" s="3">
        <f t="shared" si="3"/>
        <v>6725.4427220797952</v>
      </c>
      <c r="I95">
        <f t="shared" si="4"/>
        <v>173383.28191617253</v>
      </c>
      <c r="J95">
        <f t="shared" si="5"/>
        <v>316383.28191617253</v>
      </c>
    </row>
    <row r="96" spans="1:10" x14ac:dyDescent="0.2">
      <c r="A96">
        <v>59</v>
      </c>
      <c r="B96">
        <f t="shared" si="1"/>
        <v>162672.28379166572</v>
      </c>
      <c r="C96" s="3">
        <f t="shared" si="2"/>
        <v>6959.1444471961804</v>
      </c>
      <c r="H96" s="3">
        <f t="shared" si="3"/>
        <v>6959.1444471961804</v>
      </c>
      <c r="I96">
        <f t="shared" si="4"/>
        <v>176590.57268605809</v>
      </c>
      <c r="J96">
        <f t="shared" si="5"/>
        <v>319590.57268605812</v>
      </c>
    </row>
    <row r="97" spans="1:10" x14ac:dyDescent="0.2">
      <c r="A97">
        <v>60</v>
      </c>
      <c r="B97">
        <f t="shared" si="1"/>
        <v>165412.17111131854</v>
      </c>
      <c r="C97" s="3">
        <f t="shared" si="2"/>
        <v>7197.2717389700192</v>
      </c>
      <c r="H97" s="3">
        <f t="shared" si="3"/>
        <v>7197.2717389700192</v>
      </c>
      <c r="I97">
        <f t="shared" si="4"/>
        <v>179806.71458925857</v>
      </c>
      <c r="J97">
        <f t="shared" si="5"/>
        <v>322806.71458925854</v>
      </c>
    </row>
  </sheetData>
  <mergeCells count="4">
    <mergeCell ref="A4:D4"/>
    <mergeCell ref="H4:J4"/>
    <mergeCell ref="A21:C21"/>
    <mergeCell ref="A25:C2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"/>
  <sheetViews>
    <sheetView tabSelected="1" zoomScale="135" workbookViewId="0">
      <selection activeCell="A30" sqref="A30"/>
    </sheetView>
  </sheetViews>
  <sheetFormatPr baseColWidth="10" defaultRowHeight="16" x14ac:dyDescent="0.2"/>
  <cols>
    <col min="1" max="1" width="19" customWidth="1"/>
    <col min="2" max="2" width="20.33203125" customWidth="1"/>
    <col min="3" max="3" width="28.33203125" customWidth="1"/>
    <col min="4" max="4" width="25" customWidth="1"/>
    <col min="5" max="6" width="17.83203125" customWidth="1"/>
    <col min="7" max="7" width="19.5" customWidth="1"/>
    <col min="8" max="8" width="10.83203125" customWidth="1"/>
    <col min="9" max="9" width="30.5" customWidth="1"/>
    <col min="10" max="10" width="24.83203125" customWidth="1"/>
    <col min="11" max="11" width="17.83203125" customWidth="1"/>
    <col min="14" max="14" width="28.5" customWidth="1"/>
    <col min="15" max="15" width="21" customWidth="1"/>
  </cols>
  <sheetData>
    <row r="1" spans="1:15" x14ac:dyDescent="0.2">
      <c r="A1" t="s">
        <v>47</v>
      </c>
      <c r="B1" t="s">
        <v>48</v>
      </c>
    </row>
    <row r="4" spans="1:15" x14ac:dyDescent="0.2">
      <c r="A4" s="4" t="s">
        <v>0</v>
      </c>
      <c r="B4" s="4"/>
      <c r="C4" s="4"/>
      <c r="D4" s="4"/>
      <c r="I4" s="4" t="s">
        <v>6</v>
      </c>
      <c r="J4" s="4"/>
      <c r="K4" s="4"/>
    </row>
    <row r="5" spans="1:15" x14ac:dyDescent="0.2">
      <c r="A5" s="1" t="s">
        <v>2</v>
      </c>
      <c r="B5" s="1" t="s">
        <v>3</v>
      </c>
      <c r="C5" s="1" t="s">
        <v>52</v>
      </c>
      <c r="D5" s="1" t="s">
        <v>39</v>
      </c>
      <c r="E5" s="1" t="s">
        <v>5</v>
      </c>
      <c r="F5" s="1" t="s">
        <v>41</v>
      </c>
      <c r="G5" s="1" t="s">
        <v>51</v>
      </c>
      <c r="H5" s="1"/>
      <c r="I5" s="1" t="s">
        <v>2</v>
      </c>
      <c r="J5" s="1" t="s">
        <v>10</v>
      </c>
      <c r="K5" s="1" t="s">
        <v>11</v>
      </c>
      <c r="N5" s="1" t="s">
        <v>30</v>
      </c>
      <c r="O5" t="s">
        <v>13</v>
      </c>
    </row>
    <row r="6" spans="1:15" x14ac:dyDescent="0.2">
      <c r="A6" t="s">
        <v>1</v>
      </c>
      <c r="B6">
        <v>2500</v>
      </c>
      <c r="C6" s="2">
        <v>9.6699999999999994E-2</v>
      </c>
      <c r="D6">
        <f>E6/12</f>
        <v>20.145833333333332</v>
      </c>
      <c r="E6">
        <f>B6*(C6)</f>
        <v>241.74999999999997</v>
      </c>
      <c r="F6">
        <v>600</v>
      </c>
      <c r="G6">
        <f>C97+(600*60)</f>
        <v>47605.742029080888</v>
      </c>
      <c r="I6" t="s">
        <v>9</v>
      </c>
      <c r="J6">
        <v>1200</v>
      </c>
      <c r="K6">
        <f t="shared" ref="K6:K13" si="0">J6*12</f>
        <v>14400</v>
      </c>
      <c r="N6">
        <v>533.33333333333337</v>
      </c>
      <c r="O6">
        <v>1086.5888773047704</v>
      </c>
    </row>
    <row r="7" spans="1:15" x14ac:dyDescent="0.2">
      <c r="A7" t="s">
        <v>43</v>
      </c>
      <c r="B7">
        <v>200000</v>
      </c>
      <c r="C7" s="2">
        <v>0.05</v>
      </c>
      <c r="D7">
        <f>(B7*C7)/12</f>
        <v>833.33333333333337</v>
      </c>
      <c r="E7">
        <f>C7*B7</f>
        <v>10000</v>
      </c>
      <c r="F7">
        <v>0</v>
      </c>
      <c r="G7">
        <v>200000</v>
      </c>
      <c r="I7" t="s">
        <v>12</v>
      </c>
      <c r="J7">
        <v>200</v>
      </c>
      <c r="K7">
        <f t="shared" si="0"/>
        <v>2400</v>
      </c>
      <c r="N7">
        <v>526.07733427488699</v>
      </c>
      <c r="O7">
        <v>1090.2108402291194</v>
      </c>
    </row>
    <row r="8" spans="1:15" x14ac:dyDescent="0.2">
      <c r="C8" s="2"/>
      <c r="I8" t="s">
        <v>14</v>
      </c>
      <c r="J8">
        <f>SUM(O6:O66) / 60</f>
        <v>1200.66220449871</v>
      </c>
      <c r="K8">
        <f t="shared" si="0"/>
        <v>14407.946453984521</v>
      </c>
      <c r="N8">
        <v>522.4311846870097</v>
      </c>
      <c r="O8">
        <v>1093.8448763632168</v>
      </c>
    </row>
    <row r="9" spans="1:15" x14ac:dyDescent="0.2">
      <c r="I9" t="s">
        <v>45</v>
      </c>
      <c r="J9">
        <v>1800</v>
      </c>
      <c r="K9">
        <f t="shared" si="0"/>
        <v>21600</v>
      </c>
      <c r="N9">
        <v>518.77288126717281</v>
      </c>
      <c r="O9">
        <v>1097.4910259510941</v>
      </c>
    </row>
    <row r="10" spans="1:15" x14ac:dyDescent="0.2">
      <c r="I10" t="s">
        <v>19</v>
      </c>
      <c r="J10">
        <f>(SUM(C17:C18) * 0.36) /12</f>
        <v>5535</v>
      </c>
      <c r="K10">
        <f t="shared" si="0"/>
        <v>66420</v>
      </c>
      <c r="N10">
        <v>515.10238350260295</v>
      </c>
      <c r="O10">
        <v>1101.1493293709314</v>
      </c>
    </row>
    <row r="11" spans="1:15" x14ac:dyDescent="0.2">
      <c r="I11" t="s">
        <v>44</v>
      </c>
      <c r="J11">
        <f>SUM(O6:O65)/60</f>
        <v>1200.66220449871</v>
      </c>
      <c r="K11">
        <f t="shared" si="0"/>
        <v>14407.946453984521</v>
      </c>
      <c r="N11">
        <v>511.4196507454846</v>
      </c>
      <c r="O11">
        <v>1104.8198271355011</v>
      </c>
    </row>
    <row r="12" spans="1:15" x14ac:dyDescent="0.2">
      <c r="I12" t="s">
        <v>31</v>
      </c>
      <c r="J12">
        <v>0</v>
      </c>
      <c r="K12">
        <f t="shared" si="0"/>
        <v>0</v>
      </c>
      <c r="N12">
        <v>507.7246422125092</v>
      </c>
      <c r="O12">
        <v>1108.5025598926193</v>
      </c>
    </row>
    <row r="13" spans="1:15" x14ac:dyDescent="0.2">
      <c r="I13" t="s">
        <v>42</v>
      </c>
      <c r="J13">
        <v>600</v>
      </c>
      <c r="K13">
        <f t="shared" si="0"/>
        <v>7200</v>
      </c>
      <c r="N13">
        <v>504.01731698442387</v>
      </c>
      <c r="O13">
        <v>1112.1975684255947</v>
      </c>
    </row>
    <row r="14" spans="1:15" x14ac:dyDescent="0.2">
      <c r="N14">
        <v>500.29763400557835</v>
      </c>
      <c r="O14">
        <v>1115.9048936536801</v>
      </c>
    </row>
    <row r="15" spans="1:15" x14ac:dyDescent="0.2">
      <c r="A15" s="1" t="s">
        <v>20</v>
      </c>
      <c r="N15">
        <v>496.56555208346992</v>
      </c>
      <c r="O15">
        <v>1119.6245766325255</v>
      </c>
    </row>
    <row r="16" spans="1:15" x14ac:dyDescent="0.2">
      <c r="A16" t="s">
        <v>21</v>
      </c>
      <c r="B16" t="s">
        <v>28</v>
      </c>
      <c r="C16" t="s">
        <v>24</v>
      </c>
      <c r="N16">
        <v>492.8210298882878</v>
      </c>
      <c r="O16">
        <v>1123.3566585546341</v>
      </c>
    </row>
    <row r="17" spans="1:15" x14ac:dyDescent="0.2">
      <c r="A17" t="s">
        <v>60</v>
      </c>
      <c r="B17">
        <f>C17/12</f>
        <v>10541.666666666666</v>
      </c>
      <c r="C17">
        <v>126500</v>
      </c>
      <c r="N17">
        <v>489.06402595245504</v>
      </c>
      <c r="O17">
        <v>1127.1011807498164</v>
      </c>
    </row>
    <row r="18" spans="1:15" x14ac:dyDescent="0.2">
      <c r="A18" t="s">
        <v>61</v>
      </c>
      <c r="B18">
        <f>C18/12</f>
        <v>4833.333333333333</v>
      </c>
      <c r="C18">
        <v>58000</v>
      </c>
      <c r="N18">
        <v>485.29449867016962</v>
      </c>
      <c r="O18">
        <v>1130.8581846856489</v>
      </c>
    </row>
    <row r="19" spans="1:15" x14ac:dyDescent="0.2">
      <c r="A19" t="s">
        <v>25</v>
      </c>
      <c r="B19">
        <f>SUM(B17:B18)</f>
        <v>15375</v>
      </c>
      <c r="C19">
        <f>SUM(C17:C18)</f>
        <v>184500</v>
      </c>
      <c r="N19">
        <v>481.51240629694314</v>
      </c>
      <c r="O19">
        <v>1134.6277119679344</v>
      </c>
    </row>
    <row r="20" spans="1:15" x14ac:dyDescent="0.2">
      <c r="N20">
        <v>477.71770694913926</v>
      </c>
      <c r="O20">
        <v>1138.4098043411609</v>
      </c>
    </row>
    <row r="21" spans="1:15" x14ac:dyDescent="0.2">
      <c r="A21" s="4" t="s">
        <v>26</v>
      </c>
      <c r="B21" s="5"/>
      <c r="C21" s="5"/>
      <c r="N21">
        <v>473.91035860350939</v>
      </c>
      <c r="O21">
        <v>1142.2045036889647</v>
      </c>
    </row>
    <row r="22" spans="1:15" x14ac:dyDescent="0.2">
      <c r="A22" t="s">
        <v>27</v>
      </c>
      <c r="B22">
        <f>B19-SUM(J6:J19)</f>
        <v>3638.6755910025804</v>
      </c>
      <c r="C22">
        <f>C19-SUM(K6:K17)</f>
        <v>43664.107092030958</v>
      </c>
      <c r="N22">
        <v>470.0903190967274</v>
      </c>
      <c r="O22">
        <v>1146.0118520345945</v>
      </c>
    </row>
    <row r="23" spans="1:15" x14ac:dyDescent="0.2">
      <c r="N23">
        <v>466.25754612492284</v>
      </c>
      <c r="O23">
        <v>1149.8318915413765</v>
      </c>
    </row>
    <row r="24" spans="1:15" x14ac:dyDescent="0.2">
      <c r="N24">
        <v>462.41199724321228</v>
      </c>
      <c r="O24">
        <v>1153.6646645131814</v>
      </c>
    </row>
    <row r="25" spans="1:15" x14ac:dyDescent="0.2">
      <c r="A25" s="4" t="s">
        <v>32</v>
      </c>
      <c r="B25" s="4"/>
      <c r="C25" s="4"/>
      <c r="N25">
        <v>458.55362986522931</v>
      </c>
      <c r="O25">
        <v>1157.5102133948919</v>
      </c>
    </row>
    <row r="26" spans="1:15" x14ac:dyDescent="0.2">
      <c r="A26" s="1" t="s">
        <v>2</v>
      </c>
      <c r="B26" s="1" t="s">
        <v>24</v>
      </c>
      <c r="N26">
        <v>454.68240126265312</v>
      </c>
      <c r="O26">
        <v>1161.368580772875</v>
      </c>
    </row>
    <row r="27" spans="1:15" x14ac:dyDescent="0.2">
      <c r="A27" t="s">
        <v>34</v>
      </c>
      <c r="B27">
        <v>58000</v>
      </c>
      <c r="N27">
        <v>450.79826856473494</v>
      </c>
      <c r="O27">
        <v>1165.2398093754514</v>
      </c>
    </row>
    <row r="28" spans="1:15" x14ac:dyDescent="0.2">
      <c r="A28" t="s">
        <v>33</v>
      </c>
      <c r="B28">
        <v>50000</v>
      </c>
      <c r="N28">
        <v>446.90118875782366</v>
      </c>
      <c r="O28">
        <v>1169.1239420733696</v>
      </c>
    </row>
    <row r="29" spans="1:15" x14ac:dyDescent="0.2">
      <c r="A29" t="s">
        <v>62</v>
      </c>
      <c r="B29">
        <v>35000</v>
      </c>
      <c r="N29">
        <v>442.99111868488944</v>
      </c>
      <c r="O29">
        <v>1173.0210218802808</v>
      </c>
    </row>
    <row r="30" spans="1:15" x14ac:dyDescent="0.2">
      <c r="N30">
        <v>439.0680150450454</v>
      </c>
      <c r="O30">
        <v>1176.9310919532149</v>
      </c>
    </row>
    <row r="31" spans="1:15" x14ac:dyDescent="0.2">
      <c r="A31" t="s">
        <v>37</v>
      </c>
      <c r="B31">
        <f>SUM(B27:B29)</f>
        <v>143000</v>
      </c>
      <c r="N31">
        <v>435.13183439306857</v>
      </c>
      <c r="O31">
        <v>1180.8541955930591</v>
      </c>
    </row>
    <row r="32" spans="1:15" x14ac:dyDescent="0.2">
      <c r="A32" t="s">
        <v>46</v>
      </c>
      <c r="B32">
        <v>100000</v>
      </c>
      <c r="N32">
        <v>431.18253313891847</v>
      </c>
      <c r="O32">
        <v>1184.790376245036</v>
      </c>
    </row>
    <row r="33" spans="1:15" x14ac:dyDescent="0.2">
      <c r="N33">
        <v>427.22006754725453</v>
      </c>
      <c r="O33">
        <v>1188.7396774991862</v>
      </c>
    </row>
    <row r="34" spans="1:15" x14ac:dyDescent="0.2">
      <c r="N34">
        <v>423.24439373695168</v>
      </c>
      <c r="O34">
        <v>1192.7021430908501</v>
      </c>
    </row>
    <row r="35" spans="1:15" x14ac:dyDescent="0.2">
      <c r="A35" t="s">
        <v>59</v>
      </c>
      <c r="B35">
        <f>B32</f>
        <v>100000</v>
      </c>
      <c r="N35">
        <v>419.25546768061452</v>
      </c>
      <c r="O35">
        <v>1196.6778169011532</v>
      </c>
    </row>
    <row r="36" spans="1:15" x14ac:dyDescent="0.2">
      <c r="N36">
        <v>415.25324520408952</v>
      </c>
      <c r="O36">
        <v>1200.6667429574902</v>
      </c>
    </row>
    <row r="37" spans="1:15" x14ac:dyDescent="0.2">
      <c r="A37" t="s">
        <v>38</v>
      </c>
      <c r="B37" t="s">
        <v>40</v>
      </c>
      <c r="C37" t="s">
        <v>50</v>
      </c>
      <c r="D37" t="s">
        <v>49</v>
      </c>
      <c r="H37" t="s">
        <v>53</v>
      </c>
      <c r="I37" t="s">
        <v>55</v>
      </c>
      <c r="J37" t="s">
        <v>36</v>
      </c>
      <c r="N37">
        <v>411.23768198597617</v>
      </c>
      <c r="O37">
        <v>1204.6689654340153</v>
      </c>
    </row>
    <row r="38" spans="1:15" x14ac:dyDescent="0.2">
      <c r="A38">
        <v>1</v>
      </c>
      <c r="B38">
        <f>A38*$B$22 + $J$11</f>
        <v>4839.3377955012902</v>
      </c>
      <c r="C38" s="3">
        <f>FV($C$6/12, A38,-$F$6,-$B$6)-($B$6 +( $F$6*A38))</f>
        <v>20.145833333328937</v>
      </c>
      <c r="D38" s="3">
        <f>A38*$D$7</f>
        <v>833.33333333333337</v>
      </c>
      <c r="E38" s="3"/>
      <c r="H38" s="3">
        <f>SUM(C38:G38)</f>
        <v>853.47916666666231</v>
      </c>
      <c r="I38">
        <f>SUM(B38:H38)</f>
        <v>6546.296128834615</v>
      </c>
      <c r="J38">
        <f>I38+$B$35</f>
        <v>106546.29612883461</v>
      </c>
      <c r="N38">
        <v>407.20873355713576</v>
      </c>
      <c r="O38">
        <v>1208.6845286521286</v>
      </c>
    </row>
    <row r="39" spans="1:15" x14ac:dyDescent="0.2">
      <c r="A39">
        <v>2</v>
      </c>
      <c r="B39">
        <f t="shared" ref="B39:B97" si="1">A39*$B$22 + $J$11</f>
        <v>8478.0133865038715</v>
      </c>
      <c r="C39" s="3">
        <f t="shared" ref="C39:C97" si="2">FV($C$6/12, A39,-$F$6,-$B$6)-($B$6 +( $F$6*A39))</f>
        <v>45.289008506942082</v>
      </c>
      <c r="D39" s="3">
        <f t="shared" ref="D39:D97" si="3">A39*$D$7</f>
        <v>1666.6666666666667</v>
      </c>
      <c r="E39" s="3"/>
      <c r="H39" s="3">
        <f t="shared" ref="H39:H97" si="4">SUM(C39:G39)</f>
        <v>1711.9556751736088</v>
      </c>
      <c r="I39">
        <f t="shared" ref="I39:I97" si="5">SUM(B39:H39)</f>
        <v>11901.92473685109</v>
      </c>
      <c r="J39">
        <f t="shared" ref="J39:J97" si="6">I39+$B$35</f>
        <v>111901.92473685108</v>
      </c>
      <c r="N39">
        <v>403.1663553001992</v>
      </c>
      <c r="O39">
        <v>1212.7134770809691</v>
      </c>
    </row>
    <row r="40" spans="1:15" x14ac:dyDescent="0.2">
      <c r="A40">
        <v>3</v>
      </c>
      <c r="B40">
        <f t="shared" si="1"/>
        <v>12116.688977506452</v>
      </c>
      <c r="C40" s="3">
        <f t="shared" si="2"/>
        <v>75.469795767152391</v>
      </c>
      <c r="D40" s="3">
        <f t="shared" si="3"/>
        <v>2500</v>
      </c>
      <c r="E40" s="3"/>
      <c r="H40" s="3">
        <f t="shared" si="4"/>
        <v>2575.4697957671524</v>
      </c>
      <c r="I40">
        <f t="shared" si="5"/>
        <v>17267.628569040757</v>
      </c>
      <c r="J40">
        <f t="shared" si="6"/>
        <v>117267.62856904075</v>
      </c>
      <c r="N40">
        <v>399.11050244907284</v>
      </c>
      <c r="O40">
        <v>1216.7558553379056</v>
      </c>
    </row>
    <row r="41" spans="1:15" x14ac:dyDescent="0.2">
      <c r="A41">
        <v>4</v>
      </c>
      <c r="B41">
        <f t="shared" si="1"/>
        <v>15755.364568509032</v>
      </c>
      <c r="C41" s="3">
        <f t="shared" si="2"/>
        <v>110.72878987138392</v>
      </c>
      <c r="D41" s="3">
        <f t="shared" si="3"/>
        <v>3333.3333333333335</v>
      </c>
      <c r="E41" s="3"/>
      <c r="H41" s="3">
        <f t="shared" si="4"/>
        <v>3444.0621232047174</v>
      </c>
      <c r="I41">
        <f t="shared" si="5"/>
        <v>22643.488814918466</v>
      </c>
      <c r="J41">
        <f t="shared" si="6"/>
        <v>122643.48881491847</v>
      </c>
      <c r="N41">
        <v>395.04113008844269</v>
      </c>
      <c r="O41">
        <v>1220.8117081890316</v>
      </c>
    </row>
    <row r="42" spans="1:15" x14ac:dyDescent="0.2">
      <c r="A42">
        <v>5</v>
      </c>
      <c r="B42">
        <f t="shared" si="1"/>
        <v>19394.040159511613</v>
      </c>
      <c r="C42" s="3">
        <f t="shared" si="2"/>
        <v>151.10691270310053</v>
      </c>
      <c r="D42" s="3">
        <f t="shared" si="3"/>
        <v>4166.666666666667</v>
      </c>
      <c r="E42" s="3"/>
      <c r="H42" s="3">
        <f t="shared" si="4"/>
        <v>4317.7735793697675</v>
      </c>
      <c r="I42">
        <f t="shared" si="5"/>
        <v>28029.58731825115</v>
      </c>
      <c r="J42">
        <f t="shared" si="6"/>
        <v>128029.58731825114</v>
      </c>
      <c r="N42">
        <v>390.95819315327719</v>
      </c>
      <c r="O42">
        <v>1224.8810805496619</v>
      </c>
    </row>
    <row r="43" spans="1:15" x14ac:dyDescent="0.2">
      <c r="A43">
        <v>6</v>
      </c>
      <c r="B43">
        <f t="shared" si="1"/>
        <v>23032.715750514191</v>
      </c>
      <c r="C43" s="3">
        <f t="shared" si="2"/>
        <v>196.64541590795943</v>
      </c>
      <c r="D43" s="3">
        <f t="shared" si="3"/>
        <v>5000</v>
      </c>
      <c r="E43" s="3"/>
      <c r="H43" s="3">
        <f t="shared" si="4"/>
        <v>5196.6454159079594</v>
      </c>
      <c r="I43">
        <f t="shared" si="5"/>
        <v>33426.006582330112</v>
      </c>
      <c r="J43">
        <f t="shared" si="6"/>
        <v>133426.0065823301</v>
      </c>
      <c r="N43">
        <v>386.86164642832773</v>
      </c>
      <c r="O43">
        <v>1228.9640174848275</v>
      </c>
    </row>
    <row r="44" spans="1:15" x14ac:dyDescent="0.2">
      <c r="A44">
        <v>7</v>
      </c>
      <c r="B44">
        <f t="shared" si="1"/>
        <v>26671.39134151677</v>
      </c>
      <c r="C44" s="3">
        <f t="shared" si="2"/>
        <v>247.38588355114553</v>
      </c>
      <c r="D44" s="3">
        <f t="shared" si="3"/>
        <v>5833.3333333333339</v>
      </c>
      <c r="E44" s="3"/>
      <c r="H44" s="3">
        <f t="shared" si="4"/>
        <v>6080.7192168844795</v>
      </c>
      <c r="I44">
        <f t="shared" si="5"/>
        <v>38832.829775285725</v>
      </c>
      <c r="J44">
        <f t="shared" si="6"/>
        <v>138832.82977528573</v>
      </c>
      <c r="N44">
        <v>382.75144454762847</v>
      </c>
      <c r="O44">
        <v>1233.0605642097769</v>
      </c>
    </row>
    <row r="45" spans="1:15" x14ac:dyDescent="0.2">
      <c r="A45">
        <v>8</v>
      </c>
      <c r="B45">
        <f t="shared" si="1"/>
        <v>30310.066932519352</v>
      </c>
      <c r="C45" s="3">
        <f t="shared" si="2"/>
        <v>303.3702347961098</v>
      </c>
      <c r="D45" s="3">
        <f t="shared" si="3"/>
        <v>6666.666666666667</v>
      </c>
      <c r="E45" s="3"/>
      <c r="H45" s="3">
        <f t="shared" si="4"/>
        <v>6970.0369014627768</v>
      </c>
      <c r="I45">
        <f t="shared" si="5"/>
        <v>44250.140735444904</v>
      </c>
      <c r="J45">
        <f t="shared" si="6"/>
        <v>144250.1407354449</v>
      </c>
      <c r="N45">
        <v>378.62754199399353</v>
      </c>
      <c r="O45">
        <v>1237.170766090476</v>
      </c>
    </row>
    <row r="46" spans="1:15" x14ac:dyDescent="0.2">
      <c r="A46">
        <v>9</v>
      </c>
      <c r="B46">
        <f t="shared" si="1"/>
        <v>33948.742523521934</v>
      </c>
      <c r="C46" s="3">
        <f t="shared" si="2"/>
        <v>364.6407266048318</v>
      </c>
      <c r="D46" s="3">
        <f t="shared" si="3"/>
        <v>7500</v>
      </c>
      <c r="E46" s="3"/>
      <c r="H46" s="3">
        <f t="shared" si="4"/>
        <v>7864.6407266048318</v>
      </c>
      <c r="I46">
        <f t="shared" si="5"/>
        <v>49678.023976731602</v>
      </c>
      <c r="J46">
        <f t="shared" si="6"/>
        <v>149678.02397673161</v>
      </c>
      <c r="N46">
        <v>374.48989309851316</v>
      </c>
      <c r="O46">
        <v>1241.294668644111</v>
      </c>
    </row>
    <row r="47" spans="1:15" x14ac:dyDescent="0.2">
      <c r="A47">
        <v>10</v>
      </c>
      <c r="B47">
        <f t="shared" si="1"/>
        <v>37587.418114524517</v>
      </c>
      <c r="C47" s="3">
        <f t="shared" si="2"/>
        <v>431.23995646006369</v>
      </c>
      <c r="D47" s="3">
        <f t="shared" si="3"/>
        <v>8333.3333333333339</v>
      </c>
      <c r="E47" s="3"/>
      <c r="H47" s="3">
        <f t="shared" si="4"/>
        <v>8764.5732897933976</v>
      </c>
      <c r="I47">
        <f t="shared" si="5"/>
        <v>55116.564694111315</v>
      </c>
      <c r="J47">
        <f t="shared" si="6"/>
        <v>155116.56469411132</v>
      </c>
      <c r="N47">
        <v>370.3384520400478</v>
      </c>
      <c r="O47">
        <v>1245.4323175395914</v>
      </c>
    </row>
    <row r="48" spans="1:15" x14ac:dyDescent="0.2">
      <c r="A48">
        <v>11</v>
      </c>
      <c r="B48">
        <f t="shared" si="1"/>
        <v>41226.093705527092</v>
      </c>
      <c r="C48" s="3">
        <f t="shared" si="2"/>
        <v>503.21086510919849</v>
      </c>
      <c r="D48" s="3">
        <f t="shared" si="3"/>
        <v>9166.6666666666679</v>
      </c>
      <c r="E48" s="3"/>
      <c r="H48" s="3">
        <f t="shared" si="4"/>
        <v>9669.8775317758664</v>
      </c>
      <c r="I48">
        <f t="shared" si="5"/>
        <v>60565.848769078832</v>
      </c>
      <c r="J48">
        <f t="shared" si="6"/>
        <v>160565.84876907885</v>
      </c>
      <c r="N48">
        <v>366.17317284472097</v>
      </c>
      <c r="O48">
        <v>1249.5837585980569</v>
      </c>
    </row>
    <row r="49" spans="1:15" x14ac:dyDescent="0.2">
      <c r="A49">
        <v>12</v>
      </c>
      <c r="B49">
        <f t="shared" si="1"/>
        <v>44864.769296529674</v>
      </c>
      <c r="C49" s="3">
        <f t="shared" si="2"/>
        <v>580.59673933053273</v>
      </c>
      <c r="D49" s="3">
        <f t="shared" si="3"/>
        <v>10000</v>
      </c>
      <c r="E49" s="3"/>
      <c r="H49" s="3">
        <f t="shared" si="4"/>
        <v>10580.596739330533</v>
      </c>
      <c r="I49">
        <f t="shared" si="5"/>
        <v>66025.962775190739</v>
      </c>
      <c r="J49">
        <f t="shared" si="6"/>
        <v>166025.96277519074</v>
      </c>
      <c r="N49">
        <v>361.99400938540964</v>
      </c>
      <c r="O49">
        <v>1253.7490377933834</v>
      </c>
    </row>
    <row r="50" spans="1:15" x14ac:dyDescent="0.2">
      <c r="A50">
        <v>13</v>
      </c>
      <c r="B50">
        <f t="shared" si="1"/>
        <v>48503.444887532256</v>
      </c>
      <c r="C50" s="3">
        <f t="shared" si="2"/>
        <v>663.4412147216517</v>
      </c>
      <c r="D50" s="3">
        <f t="shared" si="3"/>
        <v>10833.333333333334</v>
      </c>
      <c r="E50" s="3"/>
      <c r="H50" s="3">
        <f t="shared" si="4"/>
        <v>11496.774548054986</v>
      </c>
      <c r="I50">
        <f t="shared" si="5"/>
        <v>71496.993983642227</v>
      </c>
      <c r="J50">
        <f t="shared" si="6"/>
        <v>171496.99398364223</v>
      </c>
      <c r="N50">
        <v>357.80091538123401</v>
      </c>
      <c r="O50">
        <v>1257.9282012526946</v>
      </c>
    </row>
    <row r="51" spans="1:15" x14ac:dyDescent="0.2">
      <c r="A51">
        <v>14</v>
      </c>
      <c r="B51">
        <f t="shared" si="1"/>
        <v>52142.120478534831</v>
      </c>
      <c r="C51" s="3">
        <f t="shared" si="2"/>
        <v>751.78827851027017</v>
      </c>
      <c r="D51" s="3">
        <f t="shared" si="3"/>
        <v>11666.666666666668</v>
      </c>
      <c r="E51" s="3"/>
      <c r="H51" s="3">
        <f t="shared" si="4"/>
        <v>12418.454945176938</v>
      </c>
      <c r="I51">
        <f t="shared" si="5"/>
        <v>76979.030368888707</v>
      </c>
      <c r="J51">
        <f t="shared" si="6"/>
        <v>176979.03036888869</v>
      </c>
      <c r="N51">
        <v>353.59384439704445</v>
      </c>
      <c r="O51">
        <v>1262.1212952568703</v>
      </c>
    </row>
    <row r="52" spans="1:15" x14ac:dyDescent="0.2">
      <c r="A52">
        <v>15</v>
      </c>
      <c r="B52">
        <f t="shared" si="1"/>
        <v>55780.796069537413</v>
      </c>
      <c r="C52" s="3">
        <f>FV($C$6/12, A52,-$F$6,-$B$6)-($B$6 +( $F$6*A52))</f>
        <v>845.68227238793588</v>
      </c>
      <c r="D52" s="3">
        <f t="shared" si="3"/>
        <v>12500</v>
      </c>
      <c r="E52" s="3"/>
      <c r="H52" s="3">
        <f t="shared" si="4"/>
        <v>13345.682272387936</v>
      </c>
      <c r="I52">
        <f t="shared" si="5"/>
        <v>82472.160614313281</v>
      </c>
      <c r="J52">
        <f t="shared" si="6"/>
        <v>182472.16061431327</v>
      </c>
      <c r="N52">
        <v>349.37274984290758</v>
      </c>
      <c r="O52">
        <v>1266.3283662410597</v>
      </c>
    </row>
    <row r="53" spans="1:15" x14ac:dyDescent="0.2">
      <c r="A53">
        <v>16</v>
      </c>
      <c r="B53">
        <f t="shared" si="1"/>
        <v>59419.471660539995</v>
      </c>
      <c r="C53" s="3">
        <f t="shared" si="2"/>
        <v>945.16789536627766</v>
      </c>
      <c r="D53" s="3">
        <f t="shared" si="3"/>
        <v>13333.333333333334</v>
      </c>
      <c r="E53" s="3"/>
      <c r="H53" s="3">
        <f t="shared" si="4"/>
        <v>14278.501228699612</v>
      </c>
      <c r="I53">
        <f t="shared" si="5"/>
        <v>87976.474117939215</v>
      </c>
      <c r="J53">
        <f t="shared" si="6"/>
        <v>187976.47411793921</v>
      </c>
      <c r="N53">
        <v>345.13758497359026</v>
      </c>
      <c r="O53">
        <v>1270.5494607951966</v>
      </c>
    </row>
    <row r="54" spans="1:15" x14ac:dyDescent="0.2">
      <c r="A54">
        <v>17</v>
      </c>
      <c r="B54">
        <f t="shared" si="1"/>
        <v>63058.147251542578</v>
      </c>
      <c r="C54" s="3">
        <f t="shared" si="2"/>
        <v>1050.2902066564275</v>
      </c>
      <c r="D54" s="3">
        <f t="shared" si="3"/>
        <v>14166.666666666668</v>
      </c>
      <c r="E54" s="3"/>
      <c r="H54" s="3">
        <f t="shared" si="4"/>
        <v>15216.956873323095</v>
      </c>
      <c r="I54">
        <f t="shared" si="5"/>
        <v>93492.060998188768</v>
      </c>
      <c r="J54">
        <f t="shared" si="6"/>
        <v>193492.06099818877</v>
      </c>
      <c r="N54">
        <v>340.88830288804189</v>
      </c>
      <c r="O54">
        <v>1274.7846256645139</v>
      </c>
    </row>
    <row r="55" spans="1:15" x14ac:dyDescent="0.2">
      <c r="A55">
        <v>18</v>
      </c>
      <c r="B55">
        <f t="shared" si="1"/>
        <v>66696.822842545167</v>
      </c>
      <c r="C55" s="3">
        <f t="shared" si="2"/>
        <v>1161.0946285717382</v>
      </c>
      <c r="D55" s="3">
        <f t="shared" si="3"/>
        <v>15000</v>
      </c>
      <c r="E55" s="3"/>
      <c r="H55" s="3">
        <f t="shared" si="4"/>
        <v>16161.094628571738</v>
      </c>
      <c r="I55">
        <f t="shared" si="5"/>
        <v>99019.01209968864</v>
      </c>
      <c r="J55">
        <f t="shared" si="6"/>
        <v>199019.01209968864</v>
      </c>
      <c r="N55">
        <v>336.624856528875</v>
      </c>
      <c r="O55">
        <v>1279.0339077500623</v>
      </c>
    </row>
    <row r="56" spans="1:15" x14ac:dyDescent="0.2">
      <c r="A56">
        <v>19</v>
      </c>
      <c r="B56">
        <f t="shared" si="1"/>
        <v>70335.498433547749</v>
      </c>
      <c r="C56" s="3">
        <f t="shared" si="2"/>
        <v>1277.6269494536373</v>
      </c>
      <c r="D56" s="3">
        <f t="shared" si="3"/>
        <v>15833.333333333334</v>
      </c>
      <c r="E56" s="3"/>
      <c r="H56" s="3">
        <f t="shared" si="4"/>
        <v>17110.960282786971</v>
      </c>
      <c r="I56">
        <f t="shared" si="5"/>
        <v>104557.41899912168</v>
      </c>
      <c r="J56">
        <f t="shared" si="6"/>
        <v>204557.4189991217</v>
      </c>
      <c r="N56">
        <v>332.34719868184419</v>
      </c>
      <c r="O56">
        <v>1283.2973541092292</v>
      </c>
    </row>
    <row r="57" spans="1:15" x14ac:dyDescent="0.2">
      <c r="A57">
        <v>20</v>
      </c>
      <c r="B57">
        <f t="shared" si="1"/>
        <v>73974.174024550332</v>
      </c>
      <c r="C57" s="3">
        <f t="shared" si="2"/>
        <v>1399.9333266213343</v>
      </c>
      <c r="D57" s="3">
        <f t="shared" si="3"/>
        <v>16666.666666666668</v>
      </c>
      <c r="E57" s="3"/>
      <c r="H57" s="3">
        <f t="shared" si="4"/>
        <v>18066.599993288</v>
      </c>
      <c r="I57">
        <f t="shared" si="5"/>
        <v>110107.37401112635</v>
      </c>
      <c r="J57">
        <f t="shared" si="6"/>
        <v>210107.37401112635</v>
      </c>
      <c r="N57">
        <v>328.05528197532334</v>
      </c>
      <c r="O57">
        <v>1287.5750119562599</v>
      </c>
    </row>
    <row r="58" spans="1:15" x14ac:dyDescent="0.2">
      <c r="A58">
        <v>21</v>
      </c>
      <c r="B58">
        <f t="shared" si="1"/>
        <v>77612.849615552899</v>
      </c>
      <c r="C58" s="3">
        <f t="shared" si="2"/>
        <v>1528.0602893450232</v>
      </c>
      <c r="D58" s="3">
        <f t="shared" si="3"/>
        <v>17500</v>
      </c>
      <c r="E58" s="3"/>
      <c r="H58" s="3">
        <f t="shared" si="4"/>
        <v>19028.060289345023</v>
      </c>
      <c r="I58">
        <f t="shared" si="5"/>
        <v>115668.97019424295</v>
      </c>
      <c r="J58">
        <f t="shared" si="6"/>
        <v>215668.97019424295</v>
      </c>
      <c r="N58">
        <v>323.7490588797807</v>
      </c>
      <c r="O58">
        <v>1291.8669286627805</v>
      </c>
    </row>
    <row r="59" spans="1:15" x14ac:dyDescent="0.2">
      <c r="A59">
        <v>22</v>
      </c>
      <c r="B59">
        <f t="shared" si="1"/>
        <v>81251.525206555481</v>
      </c>
      <c r="C59" s="3">
        <f t="shared" si="2"/>
        <v>1662.0547418433234</v>
      </c>
      <c r="D59" s="3">
        <f t="shared" si="3"/>
        <v>18333.333333333336</v>
      </c>
      <c r="E59" s="3"/>
      <c r="H59" s="3">
        <f t="shared" si="4"/>
        <v>19995.388075176659</v>
      </c>
      <c r="I59">
        <f t="shared" si="5"/>
        <v>121242.30135690881</v>
      </c>
      <c r="J59">
        <f t="shared" si="6"/>
        <v>221242.30135690881</v>
      </c>
      <c r="N59">
        <v>319.42848170725296</v>
      </c>
      <c r="O59">
        <v>1296.1731517583235</v>
      </c>
    </row>
    <row r="60" spans="1:15" x14ac:dyDescent="0.2">
      <c r="A60">
        <v>23</v>
      </c>
      <c r="B60">
        <f t="shared" si="1"/>
        <v>84890.200797558064</v>
      </c>
      <c r="C60" s="3">
        <f t="shared" si="2"/>
        <v>1801.9639663046692</v>
      </c>
      <c r="D60" s="3">
        <f t="shared" si="3"/>
        <v>19166.666666666668</v>
      </c>
      <c r="E60" s="3"/>
      <c r="H60" s="3">
        <f t="shared" si="4"/>
        <v>20968.630632971337</v>
      </c>
      <c r="I60">
        <f t="shared" si="5"/>
        <v>126827.46206350074</v>
      </c>
      <c r="J60">
        <f t="shared" si="6"/>
        <v>226827.46206350074</v>
      </c>
      <c r="N60">
        <v>315.09350261081676</v>
      </c>
      <c r="O60">
        <v>1300.4937289308511</v>
      </c>
    </row>
    <row r="61" spans="1:15" x14ac:dyDescent="0.2">
      <c r="A61">
        <v>24</v>
      </c>
      <c r="B61">
        <f t="shared" si="1"/>
        <v>88528.876388560646</v>
      </c>
      <c r="C61" s="3">
        <f t="shared" si="2"/>
        <v>1947.8356259331485</v>
      </c>
      <c r="D61" s="3">
        <f t="shared" si="3"/>
        <v>20000</v>
      </c>
      <c r="E61" s="3"/>
      <c r="H61" s="3">
        <f t="shared" si="4"/>
        <v>21947.835625933149</v>
      </c>
      <c r="I61">
        <f t="shared" si="5"/>
        <v>132424.54764042696</v>
      </c>
      <c r="J61">
        <f t="shared" si="6"/>
        <v>232424.54764042696</v>
      </c>
      <c r="N61">
        <v>310.74407358405915</v>
      </c>
      <c r="O61">
        <v>1304.8287080272869</v>
      </c>
    </row>
    <row r="62" spans="1:15" x14ac:dyDescent="0.2">
      <c r="A62">
        <v>25</v>
      </c>
      <c r="B62">
        <f t="shared" si="1"/>
        <v>92167.551979563228</v>
      </c>
      <c r="C62" s="3">
        <f t="shared" si="2"/>
        <v>2099.7177680187815</v>
      </c>
      <c r="D62" s="3">
        <f t="shared" si="3"/>
        <v>20833.333333333336</v>
      </c>
      <c r="E62" s="3"/>
      <c r="H62" s="3">
        <f t="shared" si="4"/>
        <v>22933.051101352117</v>
      </c>
      <c r="I62">
        <f t="shared" si="5"/>
        <v>138033.65418226746</v>
      </c>
      <c r="J62">
        <f t="shared" si="6"/>
        <v>238033.65418226746</v>
      </c>
      <c r="N62">
        <v>306.38014646054569</v>
      </c>
      <c r="O62">
        <v>1309.1781370540448</v>
      </c>
    </row>
    <row r="63" spans="1:15" x14ac:dyDescent="0.2">
      <c r="A63">
        <v>26</v>
      </c>
      <c r="B63">
        <f t="shared" si="1"/>
        <v>95806.22757056581</v>
      </c>
      <c r="C63" s="3">
        <f t="shared" si="2"/>
        <v>2257.6588270327484</v>
      </c>
      <c r="D63" s="3">
        <f t="shared" si="3"/>
        <v>21666.666666666668</v>
      </c>
      <c r="E63" s="3"/>
      <c r="H63" s="3">
        <f t="shared" si="4"/>
        <v>23924.325493699416</v>
      </c>
      <c r="I63">
        <f t="shared" si="5"/>
        <v>143654.87855796464</v>
      </c>
      <c r="J63">
        <f t="shared" si="6"/>
        <v>243654.87855796464</v>
      </c>
      <c r="N63">
        <v>302.00167291328717</v>
      </c>
      <c r="O63">
        <v>1313.5420641775584</v>
      </c>
    </row>
    <row r="64" spans="1:15" x14ac:dyDescent="0.2">
      <c r="A64">
        <v>27</v>
      </c>
      <c r="B64">
        <f t="shared" si="1"/>
        <v>99444.903161568393</v>
      </c>
      <c r="C64" s="3">
        <f t="shared" si="2"/>
        <v>2421.7076277472443</v>
      </c>
      <c r="D64" s="3">
        <f t="shared" si="3"/>
        <v>22500</v>
      </c>
      <c r="E64" s="3"/>
      <c r="H64" s="3">
        <f t="shared" si="4"/>
        <v>24921.707627747244</v>
      </c>
      <c r="I64">
        <f t="shared" si="5"/>
        <v>149288.31841706287</v>
      </c>
      <c r="J64">
        <f t="shared" si="6"/>
        <v>249288.31841706287</v>
      </c>
      <c r="N64">
        <v>297.60860445420445</v>
      </c>
      <c r="O64">
        <v>1317.920537724817</v>
      </c>
    </row>
    <row r="65" spans="1:15" x14ac:dyDescent="0.2">
      <c r="A65">
        <v>28</v>
      </c>
      <c r="B65">
        <f t="shared" si="1"/>
        <v>103083.57875257096</v>
      </c>
      <c r="C65" s="3">
        <f t="shared" si="2"/>
        <v>2591.9133883808354</v>
      </c>
      <c r="D65" s="3">
        <f t="shared" si="3"/>
        <v>23333.333333333336</v>
      </c>
      <c r="E65" s="3"/>
      <c r="H65" s="3">
        <f t="shared" si="4"/>
        <v>25925.246721714171</v>
      </c>
      <c r="I65">
        <f>SUM(B65:H65)</f>
        <v>154934.07219599932</v>
      </c>
      <c r="J65">
        <f t="shared" si="6"/>
        <v>254934.07219599932</v>
      </c>
      <c r="N65">
        <v>293.20089243359143</v>
      </c>
      <c r="O65">
        <v>1322.3136061838995</v>
      </c>
    </row>
    <row r="66" spans="1:15" x14ac:dyDescent="0.2">
      <c r="A66">
        <v>29</v>
      </c>
      <c r="B66">
        <f t="shared" si="1"/>
        <v>106722.25434357354</v>
      </c>
      <c r="C66" s="3">
        <f t="shared" si="2"/>
        <v>2768.3257237688922</v>
      </c>
      <c r="D66" s="3">
        <f t="shared" si="3"/>
        <v>24166.666666666668</v>
      </c>
      <c r="E66" s="3"/>
      <c r="H66" s="3">
        <f t="shared" si="4"/>
        <v>26934.99239043556</v>
      </c>
      <c r="I66">
        <f t="shared" si="5"/>
        <v>160592.23912444466</v>
      </c>
      <c r="J66">
        <f t="shared" si="6"/>
        <v>260592.23912444466</v>
      </c>
    </row>
    <row r="67" spans="1:15" x14ac:dyDescent="0.2">
      <c r="A67">
        <v>30</v>
      </c>
      <c r="B67">
        <f t="shared" si="1"/>
        <v>110360.92993457612</v>
      </c>
      <c r="C67" s="3">
        <f t="shared" si="2"/>
        <v>2950.9946485595792</v>
      </c>
      <c r="D67" s="3">
        <f t="shared" si="3"/>
        <v>25000</v>
      </c>
      <c r="E67" s="3"/>
      <c r="H67" s="3">
        <f t="shared" si="4"/>
        <v>27950.994648559579</v>
      </c>
      <c r="I67">
        <f t="shared" si="5"/>
        <v>166262.91923169527</v>
      </c>
      <c r="J67">
        <f t="shared" si="6"/>
        <v>266262.91923169524</v>
      </c>
    </row>
    <row r="68" spans="1:15" x14ac:dyDescent="0.2">
      <c r="A68">
        <v>31</v>
      </c>
      <c r="B68">
        <f t="shared" si="1"/>
        <v>113999.60552557871</v>
      </c>
      <c r="C68" s="3">
        <f t="shared" si="2"/>
        <v>3139.9705804358891</v>
      </c>
      <c r="D68" s="3">
        <f t="shared" si="3"/>
        <v>25833.333333333336</v>
      </c>
      <c r="E68" s="3"/>
      <c r="H68" s="3">
        <f t="shared" si="4"/>
        <v>28973.303913769225</v>
      </c>
      <c r="I68">
        <f t="shared" si="5"/>
        <v>171946.21335311717</v>
      </c>
      <c r="J68">
        <f t="shared" si="6"/>
        <v>271946.21335311717</v>
      </c>
    </row>
    <row r="69" spans="1:15" x14ac:dyDescent="0.2">
      <c r="A69">
        <v>32</v>
      </c>
      <c r="B69">
        <f t="shared" si="1"/>
        <v>117638.28111658129</v>
      </c>
      <c r="C69" s="3">
        <f t="shared" si="2"/>
        <v>3335.3043433632483</v>
      </c>
      <c r="D69" s="3">
        <f t="shared" si="3"/>
        <v>26666.666666666668</v>
      </c>
      <c r="E69" s="3"/>
      <c r="H69" s="3">
        <f t="shared" si="4"/>
        <v>30001.971010029916</v>
      </c>
      <c r="I69">
        <f t="shared" si="5"/>
        <v>177642.22313664111</v>
      </c>
      <c r="J69">
        <f t="shared" si="6"/>
        <v>277642.22313664109</v>
      </c>
    </row>
    <row r="70" spans="1:15" x14ac:dyDescent="0.2">
      <c r="A70">
        <v>33</v>
      </c>
      <c r="B70">
        <f t="shared" si="1"/>
        <v>121276.95670758387</v>
      </c>
      <c r="C70" s="3">
        <f t="shared" si="2"/>
        <v>3537.0471708635196</v>
      </c>
      <c r="D70" s="3">
        <f t="shared" si="3"/>
        <v>27500</v>
      </c>
      <c r="E70" s="3"/>
      <c r="H70" s="3">
        <f t="shared" si="4"/>
        <v>31037.04717086352</v>
      </c>
      <c r="I70">
        <f t="shared" si="5"/>
        <v>183351.05104931092</v>
      </c>
      <c r="J70">
        <f t="shared" si="6"/>
        <v>283351.05104931095</v>
      </c>
    </row>
    <row r="71" spans="1:15" x14ac:dyDescent="0.2">
      <c r="A71">
        <v>34</v>
      </c>
      <c r="B71">
        <f t="shared" si="1"/>
        <v>124915.63229858645</v>
      </c>
      <c r="C71" s="3">
        <f t="shared" si="2"/>
        <v>3745.2507093153763</v>
      </c>
      <c r="D71" s="3">
        <f t="shared" si="3"/>
        <v>28333.333333333336</v>
      </c>
      <c r="E71" s="3"/>
      <c r="H71" s="3">
        <f t="shared" si="4"/>
        <v>32078.584042648712</v>
      </c>
      <c r="I71">
        <f t="shared" si="5"/>
        <v>189072.80038388388</v>
      </c>
      <c r="J71">
        <f t="shared" si="6"/>
        <v>289072.80038388388</v>
      </c>
    </row>
    <row r="72" spans="1:15" x14ac:dyDescent="0.2">
      <c r="A72">
        <v>35</v>
      </c>
      <c r="B72">
        <f t="shared" si="1"/>
        <v>128554.30788958904</v>
      </c>
      <c r="C72" s="3">
        <f t="shared" si="2"/>
        <v>3959.9670212812816</v>
      </c>
      <c r="D72" s="3">
        <f>A72*$D$7</f>
        <v>29166.666666666668</v>
      </c>
      <c r="E72" s="3"/>
      <c r="H72" s="3">
        <f t="shared" si="4"/>
        <v>33126.63368794795</v>
      </c>
      <c r="I72">
        <f t="shared" si="5"/>
        <v>194807.57526548492</v>
      </c>
      <c r="J72">
        <f t="shared" si="6"/>
        <v>294807.57526548492</v>
      </c>
    </row>
    <row r="73" spans="1:15" x14ac:dyDescent="0.2">
      <c r="A73">
        <v>36</v>
      </c>
      <c r="B73">
        <f t="shared" si="1"/>
        <v>132192.98348059162</v>
      </c>
      <c r="C73" s="3">
        <f t="shared" si="2"/>
        <v>4181.2485888611045</v>
      </c>
      <c r="D73" s="3">
        <f t="shared" si="3"/>
        <v>30000</v>
      </c>
      <c r="E73" s="3"/>
      <c r="H73" s="3">
        <f t="shared" si="4"/>
        <v>34181.248588861105</v>
      </c>
      <c r="I73">
        <f t="shared" si="5"/>
        <v>200555.48065831384</v>
      </c>
      <c r="J73">
        <f t="shared" si="6"/>
        <v>300555.48065831384</v>
      </c>
    </row>
    <row r="74" spans="1:15" x14ac:dyDescent="0.2">
      <c r="A74">
        <v>37</v>
      </c>
      <c r="B74">
        <f t="shared" si="1"/>
        <v>135831.65907159419</v>
      </c>
      <c r="C74" s="3">
        <f t="shared" si="2"/>
        <v>4409.1483170730244</v>
      </c>
      <c r="D74" s="3">
        <f t="shared" si="3"/>
        <v>30833.333333333336</v>
      </c>
      <c r="E74" s="3"/>
      <c r="H74" s="3">
        <f t="shared" si="4"/>
        <v>35242.481650406364</v>
      </c>
      <c r="I74">
        <f t="shared" si="5"/>
        <v>206316.62237240694</v>
      </c>
      <c r="J74">
        <f t="shared" si="6"/>
        <v>306316.62237240694</v>
      </c>
    </row>
    <row r="75" spans="1:15" x14ac:dyDescent="0.2">
      <c r="A75">
        <v>38</v>
      </c>
      <c r="B75">
        <f t="shared" si="1"/>
        <v>139470.33466259678</v>
      </c>
      <c r="C75" s="3">
        <f t="shared" si="2"/>
        <v>4643.719537261426</v>
      </c>
      <c r="D75" s="3">
        <f t="shared" si="3"/>
        <v>31666.666666666668</v>
      </c>
      <c r="E75" s="3"/>
      <c r="H75" s="3">
        <f t="shared" si="4"/>
        <v>36310.386203928094</v>
      </c>
      <c r="I75">
        <f t="shared" si="5"/>
        <v>212091.10707045297</v>
      </c>
      <c r="J75">
        <f t="shared" si="6"/>
        <v>312091.107070453</v>
      </c>
    </row>
    <row r="76" spans="1:15" x14ac:dyDescent="0.2">
      <c r="A76">
        <v>39</v>
      </c>
      <c r="B76">
        <f t="shared" si="1"/>
        <v>143109.01025359935</v>
      </c>
      <c r="C76" s="3">
        <f t="shared" si="2"/>
        <v>4885.0160105325158</v>
      </c>
      <c r="D76" s="3">
        <f t="shared" si="3"/>
        <v>32500</v>
      </c>
      <c r="E76" s="3"/>
      <c r="H76" s="3">
        <f t="shared" si="4"/>
        <v>37385.016010532519</v>
      </c>
      <c r="I76">
        <f t="shared" si="5"/>
        <v>217879.04227466439</v>
      </c>
      <c r="J76">
        <f t="shared" si="6"/>
        <v>317879.04227466439</v>
      </c>
    </row>
    <row r="77" spans="1:15" x14ac:dyDescent="0.2">
      <c r="A77">
        <v>40</v>
      </c>
      <c r="B77">
        <f t="shared" si="1"/>
        <v>146747.68584460195</v>
      </c>
      <c r="C77" s="3">
        <f t="shared" si="2"/>
        <v>5133.0919312174155</v>
      </c>
      <c r="D77" s="3">
        <f t="shared" si="3"/>
        <v>33333.333333333336</v>
      </c>
      <c r="E77" s="3"/>
      <c r="H77" s="3">
        <f t="shared" si="4"/>
        <v>38466.425264550751</v>
      </c>
      <c r="I77">
        <f t="shared" si="5"/>
        <v>223680.53637370345</v>
      </c>
      <c r="J77">
        <f t="shared" si="6"/>
        <v>323680.53637370345</v>
      </c>
    </row>
    <row r="78" spans="1:15" x14ac:dyDescent="0.2">
      <c r="A78">
        <v>41</v>
      </c>
      <c r="B78">
        <f t="shared" si="1"/>
        <v>150386.36143560451</v>
      </c>
      <c r="C78" s="3">
        <f t="shared" si="2"/>
        <v>5388.0019303631343</v>
      </c>
      <c r="D78" s="3">
        <f t="shared" si="3"/>
        <v>34166.666666666672</v>
      </c>
      <c r="E78" s="3"/>
      <c r="H78" s="3">
        <f t="shared" si="4"/>
        <v>39554.668597029806</v>
      </c>
      <c r="I78">
        <f t="shared" si="5"/>
        <v>229495.69862966414</v>
      </c>
      <c r="J78">
        <f t="shared" si="6"/>
        <v>329495.69862966414</v>
      </c>
    </row>
    <row r="79" spans="1:15" x14ac:dyDescent="0.2">
      <c r="A79">
        <v>42</v>
      </c>
      <c r="B79">
        <f t="shared" si="1"/>
        <v>154025.03702660708</v>
      </c>
      <c r="C79" s="3">
        <f t="shared" si="2"/>
        <v>5649.8010792519781</v>
      </c>
      <c r="D79" s="3">
        <f t="shared" si="3"/>
        <v>35000</v>
      </c>
      <c r="E79" s="3"/>
      <c r="H79" s="3">
        <f t="shared" si="4"/>
        <v>40649.801079251978</v>
      </c>
      <c r="I79">
        <f t="shared" si="5"/>
        <v>235324.63918511104</v>
      </c>
      <c r="J79">
        <f t="shared" si="6"/>
        <v>335324.63918511104</v>
      </c>
    </row>
    <row r="80" spans="1:15" x14ac:dyDescent="0.2">
      <c r="A80">
        <v>43</v>
      </c>
      <c r="B80">
        <f t="shared" si="1"/>
        <v>157663.71261760968</v>
      </c>
      <c r="C80" s="3">
        <f t="shared" si="2"/>
        <v>5918.5448929489503</v>
      </c>
      <c r="D80" s="3">
        <f t="shared" si="3"/>
        <v>35833.333333333336</v>
      </c>
      <c r="E80" s="3"/>
      <c r="H80" s="3">
        <f t="shared" si="4"/>
        <v>41751.878226282286</v>
      </c>
      <c r="I80">
        <f t="shared" si="5"/>
        <v>241167.46907017427</v>
      </c>
      <c r="J80">
        <f t="shared" si="6"/>
        <v>341167.46907017427</v>
      </c>
    </row>
    <row r="81" spans="1:10" x14ac:dyDescent="0.2">
      <c r="A81">
        <v>44</v>
      </c>
      <c r="B81">
        <f t="shared" si="1"/>
        <v>161302.38820861225</v>
      </c>
      <c r="C81" s="3">
        <f t="shared" si="2"/>
        <v>6194.289333877954</v>
      </c>
      <c r="D81" s="3">
        <f t="shared" si="3"/>
        <v>36666.666666666672</v>
      </c>
      <c r="E81" s="3"/>
      <c r="H81" s="3">
        <f t="shared" si="4"/>
        <v>42860.956000544626</v>
      </c>
      <c r="I81">
        <f t="shared" si="5"/>
        <v>247024.3002097015</v>
      </c>
      <c r="J81">
        <f t="shared" si="6"/>
        <v>347024.30020970153</v>
      </c>
    </row>
    <row r="82" spans="1:10" x14ac:dyDescent="0.2">
      <c r="A82">
        <v>45</v>
      </c>
      <c r="B82">
        <f t="shared" si="1"/>
        <v>164941.06379961484</v>
      </c>
      <c r="C82" s="3">
        <f t="shared" si="2"/>
        <v>6477.0908154267963</v>
      </c>
      <c r="D82" s="3">
        <f t="shared" si="3"/>
        <v>37500</v>
      </c>
      <c r="E82" s="3"/>
      <c r="H82" s="3">
        <f t="shared" si="4"/>
        <v>43977.090815426796</v>
      </c>
      <c r="I82">
        <f t="shared" si="5"/>
        <v>252895.24543046841</v>
      </c>
      <c r="J82">
        <f t="shared" si="6"/>
        <v>352895.24543046841</v>
      </c>
    </row>
    <row r="83" spans="1:10" x14ac:dyDescent="0.2">
      <c r="A83">
        <v>46</v>
      </c>
      <c r="B83">
        <f t="shared" si="1"/>
        <v>168579.73939061741</v>
      </c>
      <c r="C83" s="3">
        <f t="shared" si="2"/>
        <v>6767.0062055810922</v>
      </c>
      <c r="D83" s="3">
        <f t="shared" si="3"/>
        <v>38333.333333333336</v>
      </c>
      <c r="E83" s="3"/>
      <c r="H83" s="3">
        <f t="shared" si="4"/>
        <v>45100.339538914428</v>
      </c>
      <c r="I83">
        <f t="shared" si="5"/>
        <v>258780.4184684463</v>
      </c>
      <c r="J83">
        <f t="shared" si="6"/>
        <v>358780.4184684463</v>
      </c>
    </row>
    <row r="84" spans="1:10" x14ac:dyDescent="0.2">
      <c r="A84">
        <v>47</v>
      </c>
      <c r="B84">
        <f t="shared" si="1"/>
        <v>172218.41498162001</v>
      </c>
      <c r="C84" s="3">
        <f t="shared" si="2"/>
        <v>7064.0928305877387</v>
      </c>
      <c r="D84" s="3">
        <f t="shared" si="3"/>
        <v>39166.666666666672</v>
      </c>
      <c r="E84" s="3"/>
      <c r="H84" s="3">
        <f t="shared" si="4"/>
        <v>46230.75949725441</v>
      </c>
      <c r="I84">
        <f t="shared" si="5"/>
        <v>264679.93397612881</v>
      </c>
      <c r="J84">
        <f t="shared" si="6"/>
        <v>364679.93397612881</v>
      </c>
    </row>
    <row r="85" spans="1:10" x14ac:dyDescent="0.2">
      <c r="A85">
        <v>48</v>
      </c>
      <c r="B85">
        <f t="shared" si="1"/>
        <v>175857.09057262258</v>
      </c>
      <c r="C85" s="3">
        <f t="shared" si="2"/>
        <v>7368.4084786475869</v>
      </c>
      <c r="D85" s="3">
        <f t="shared" si="3"/>
        <v>40000</v>
      </c>
      <c r="E85" s="3"/>
      <c r="H85" s="3">
        <f t="shared" si="4"/>
        <v>47368.408478647587</v>
      </c>
      <c r="I85">
        <f t="shared" si="5"/>
        <v>270593.90752991778</v>
      </c>
      <c r="J85">
        <f t="shared" si="6"/>
        <v>370593.90752991778</v>
      </c>
    </row>
    <row r="86" spans="1:10" x14ac:dyDescent="0.2">
      <c r="A86">
        <v>49</v>
      </c>
      <c r="B86">
        <f t="shared" si="1"/>
        <v>179495.76616362514</v>
      </c>
      <c r="C86" s="3">
        <f t="shared" si="2"/>
        <v>7680.0114036380037</v>
      </c>
      <c r="D86" s="3">
        <f t="shared" si="3"/>
        <v>40833.333333333336</v>
      </c>
      <c r="E86" s="3"/>
      <c r="H86" s="3">
        <f t="shared" si="4"/>
        <v>48513.344736971339</v>
      </c>
      <c r="I86">
        <f t="shared" si="5"/>
        <v>276522.45563756779</v>
      </c>
      <c r="J86">
        <f t="shared" si="6"/>
        <v>376522.45563756779</v>
      </c>
    </row>
    <row r="87" spans="1:10" x14ac:dyDescent="0.2">
      <c r="A87">
        <v>50</v>
      </c>
      <c r="B87">
        <f t="shared" si="1"/>
        <v>183134.44175462774</v>
      </c>
      <c r="C87" s="3">
        <f t="shared" si="2"/>
        <v>7998.9603288656654</v>
      </c>
      <c r="D87" s="3">
        <f t="shared" si="3"/>
        <v>41666.666666666672</v>
      </c>
      <c r="E87" s="3"/>
      <c r="H87" s="3">
        <f t="shared" si="4"/>
        <v>49665.626995532337</v>
      </c>
      <c r="I87">
        <f t="shared" si="5"/>
        <v>282465.69574569247</v>
      </c>
      <c r="J87">
        <f t="shared" si="6"/>
        <v>382465.69574569247</v>
      </c>
    </row>
    <row r="88" spans="1:10" x14ac:dyDescent="0.2">
      <c r="A88">
        <v>51</v>
      </c>
      <c r="B88">
        <f t="shared" si="1"/>
        <v>186773.11734563031</v>
      </c>
      <c r="C88" s="3">
        <f t="shared" si="2"/>
        <v>8325.3144508491023</v>
      </c>
      <c r="D88" s="3">
        <f t="shared" si="3"/>
        <v>42500</v>
      </c>
      <c r="E88" s="3"/>
      <c r="H88" s="3">
        <f t="shared" si="4"/>
        <v>50825.314450849102</v>
      </c>
      <c r="I88">
        <f t="shared" si="5"/>
        <v>288423.74624732853</v>
      </c>
      <c r="J88">
        <f t="shared" si="6"/>
        <v>388423.74624732853</v>
      </c>
    </row>
    <row r="89" spans="1:10" x14ac:dyDescent="0.2">
      <c r="A89">
        <v>52</v>
      </c>
      <c r="B89">
        <f t="shared" si="1"/>
        <v>190411.7929366329</v>
      </c>
      <c r="C89" s="3">
        <f t="shared" si="2"/>
        <v>8659.1334431322175</v>
      </c>
      <c r="D89" s="3">
        <f t="shared" si="3"/>
        <v>43333.333333333336</v>
      </c>
      <c r="E89" s="3"/>
      <c r="H89" s="3">
        <f t="shared" si="4"/>
        <v>51992.466776465553</v>
      </c>
      <c r="I89">
        <f t="shared" si="5"/>
        <v>294396.726489564</v>
      </c>
      <c r="J89">
        <f t="shared" si="6"/>
        <v>394396.726489564</v>
      </c>
    </row>
    <row r="90" spans="1:10" x14ac:dyDescent="0.2">
      <c r="A90">
        <v>53</v>
      </c>
      <c r="B90">
        <f t="shared" si="1"/>
        <v>194050.46852763547</v>
      </c>
      <c r="C90" s="3">
        <f t="shared" si="2"/>
        <v>9000.4774601281024</v>
      </c>
      <c r="D90" s="3">
        <f t="shared" si="3"/>
        <v>44166.666666666672</v>
      </c>
      <c r="E90" s="3"/>
      <c r="H90" s="3">
        <f>SUM(C90:G90)</f>
        <v>53167.144126794774</v>
      </c>
      <c r="I90">
        <f t="shared" si="5"/>
        <v>300384.75678122503</v>
      </c>
      <c r="J90">
        <f t="shared" si="6"/>
        <v>400384.75678122503</v>
      </c>
    </row>
    <row r="91" spans="1:10" x14ac:dyDescent="0.2">
      <c r="A91">
        <v>54</v>
      </c>
      <c r="B91">
        <f t="shared" si="1"/>
        <v>197689.14411863807</v>
      </c>
      <c r="C91" s="3">
        <f t="shared" si="2"/>
        <v>9349.4071409943135</v>
      </c>
      <c r="D91" s="3">
        <f t="shared" si="3"/>
        <v>45000</v>
      </c>
      <c r="E91" s="3"/>
      <c r="H91" s="3">
        <f t="shared" si="4"/>
        <v>54349.407140994314</v>
      </c>
      <c r="I91">
        <f t="shared" si="5"/>
        <v>306387.95840062673</v>
      </c>
      <c r="J91">
        <f t="shared" si="6"/>
        <v>406387.95840062673</v>
      </c>
    </row>
    <row r="92" spans="1:10" x14ac:dyDescent="0.2">
      <c r="A92">
        <v>55</v>
      </c>
      <c r="B92">
        <f t="shared" si="1"/>
        <v>201327.81970964064</v>
      </c>
      <c r="C92" s="3">
        <f t="shared" si="2"/>
        <v>9705.9836135388105</v>
      </c>
      <c r="D92" s="3">
        <f t="shared" si="3"/>
        <v>45833.333333333336</v>
      </c>
      <c r="E92" s="3"/>
      <c r="H92" s="3">
        <f t="shared" si="4"/>
        <v>55539.316946872146</v>
      </c>
      <c r="I92">
        <f t="shared" si="5"/>
        <v>312406.45360338496</v>
      </c>
      <c r="J92">
        <f t="shared" si="6"/>
        <v>412406.45360338496</v>
      </c>
    </row>
    <row r="93" spans="1:10" x14ac:dyDescent="0.2">
      <c r="A93">
        <v>56</v>
      </c>
      <c r="B93">
        <f t="shared" si="1"/>
        <v>204966.4953006432</v>
      </c>
      <c r="C93" s="3">
        <f t="shared" si="2"/>
        <v>10070.268498157922</v>
      </c>
      <c r="D93" s="3">
        <f t="shared" si="3"/>
        <v>46666.666666666672</v>
      </c>
      <c r="E93" s="3"/>
      <c r="H93" s="3">
        <f t="shared" si="4"/>
        <v>56736.935164824594</v>
      </c>
      <c r="I93">
        <f t="shared" si="5"/>
        <v>318440.36563029239</v>
      </c>
      <c r="J93">
        <f t="shared" si="6"/>
        <v>418440.36563029239</v>
      </c>
    </row>
    <row r="94" spans="1:10" x14ac:dyDescent="0.2">
      <c r="A94">
        <v>57</v>
      </c>
      <c r="B94">
        <f t="shared" si="1"/>
        <v>208605.1708916458</v>
      </c>
      <c r="C94" s="3">
        <f t="shared" si="2"/>
        <v>10442.32391180555</v>
      </c>
      <c r="D94" s="3">
        <f t="shared" si="3"/>
        <v>47500</v>
      </c>
      <c r="E94" s="3"/>
      <c r="H94" s="3">
        <f t="shared" si="4"/>
        <v>57942.32391180555</v>
      </c>
      <c r="I94">
        <f t="shared" si="5"/>
        <v>324489.81871525687</v>
      </c>
      <c r="J94">
        <f t="shared" si="6"/>
        <v>424489.81871525687</v>
      </c>
    </row>
    <row r="95" spans="1:10" x14ac:dyDescent="0.2">
      <c r="A95">
        <v>58</v>
      </c>
      <c r="B95">
        <f t="shared" si="1"/>
        <v>212243.84648264837</v>
      </c>
      <c r="C95" s="3">
        <f t="shared" si="2"/>
        <v>10822.212471994884</v>
      </c>
      <c r="D95" s="3">
        <f t="shared" si="3"/>
        <v>48333.333333333336</v>
      </c>
      <c r="E95" s="3"/>
      <c r="H95" s="3">
        <f t="shared" si="4"/>
        <v>59155.54580532822</v>
      </c>
      <c r="I95">
        <f t="shared" si="5"/>
        <v>330554.93809330481</v>
      </c>
      <c r="J95">
        <f t="shared" si="6"/>
        <v>430554.93809330481</v>
      </c>
    </row>
    <row r="96" spans="1:10" x14ac:dyDescent="0.2">
      <c r="A96">
        <v>59</v>
      </c>
      <c r="B96">
        <f t="shared" si="1"/>
        <v>215882.52207365097</v>
      </c>
      <c r="C96" s="3">
        <f t="shared" si="2"/>
        <v>11209.997300831696</v>
      </c>
      <c r="D96" s="3">
        <f t="shared" si="3"/>
        <v>49166.666666666672</v>
      </c>
      <c r="E96" s="3"/>
      <c r="H96" s="3">
        <f t="shared" si="4"/>
        <v>60376.663967498367</v>
      </c>
      <c r="I96">
        <f t="shared" si="5"/>
        <v>336635.85000864766</v>
      </c>
      <c r="J96">
        <f t="shared" si="6"/>
        <v>436635.85000864766</v>
      </c>
    </row>
    <row r="97" spans="1:10" x14ac:dyDescent="0.2">
      <c r="A97">
        <v>60</v>
      </c>
      <c r="B97">
        <f t="shared" si="1"/>
        <v>219521.19766465353</v>
      </c>
      <c r="C97" s="3">
        <f t="shared" si="2"/>
        <v>11605.742029080888</v>
      </c>
      <c r="D97" s="3">
        <f t="shared" si="3"/>
        <v>50000</v>
      </c>
      <c r="E97" s="3"/>
      <c r="H97" s="3">
        <f t="shared" si="4"/>
        <v>61605.742029080888</v>
      </c>
      <c r="I97">
        <f t="shared" si="5"/>
        <v>342732.68172281526</v>
      </c>
      <c r="J97">
        <f t="shared" si="6"/>
        <v>442732.68172281526</v>
      </c>
    </row>
  </sheetData>
  <mergeCells count="4">
    <mergeCell ref="A4:D4"/>
    <mergeCell ref="I4:K4"/>
    <mergeCell ref="A21:C21"/>
    <mergeCell ref="A25:C2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topLeftCell="A4" zoomScale="131" workbookViewId="0">
      <selection activeCell="B39" sqref="B39"/>
    </sheetView>
  </sheetViews>
  <sheetFormatPr baseColWidth="10" defaultRowHeight="16" x14ac:dyDescent="0.2"/>
  <cols>
    <col min="1" max="1" width="19" customWidth="1"/>
    <col min="2" max="2" width="20.33203125" customWidth="1"/>
    <col min="3" max="3" width="28.33203125" customWidth="1"/>
    <col min="4" max="4" width="25" customWidth="1"/>
    <col min="5" max="6" width="17.83203125" customWidth="1"/>
    <col min="7" max="7" width="19.5" customWidth="1"/>
    <col min="8" max="8" width="17.6640625" customWidth="1"/>
    <col min="9" max="9" width="30.5" customWidth="1"/>
    <col min="10" max="10" width="24.83203125" customWidth="1"/>
    <col min="11" max="11" width="15.5" customWidth="1"/>
    <col min="14" max="14" width="28.5" customWidth="1"/>
    <col min="15" max="15" width="18" customWidth="1"/>
  </cols>
  <sheetData>
    <row r="1" spans="1:15" x14ac:dyDescent="0.2">
      <c r="A1" t="s">
        <v>47</v>
      </c>
      <c r="B1" t="s">
        <v>48</v>
      </c>
    </row>
    <row r="2" spans="1:15" x14ac:dyDescent="0.2">
      <c r="A2" t="s">
        <v>58</v>
      </c>
      <c r="B2">
        <v>3000</v>
      </c>
    </row>
    <row r="4" spans="1:15" x14ac:dyDescent="0.2">
      <c r="A4" s="4" t="s">
        <v>0</v>
      </c>
      <c r="B4" s="4"/>
      <c r="C4" s="4"/>
      <c r="D4" s="4"/>
      <c r="I4" s="4" t="s">
        <v>6</v>
      </c>
      <c r="J4" s="4"/>
      <c r="K4" s="4"/>
    </row>
    <row r="5" spans="1:15" x14ac:dyDescent="0.2">
      <c r="A5" s="1" t="s">
        <v>2</v>
      </c>
      <c r="B5" s="1" t="s">
        <v>3</v>
      </c>
      <c r="C5" s="1" t="s">
        <v>52</v>
      </c>
      <c r="D5" s="1" t="s">
        <v>39</v>
      </c>
      <c r="E5" s="1" t="s">
        <v>5</v>
      </c>
      <c r="F5" s="1" t="s">
        <v>41</v>
      </c>
      <c r="G5" s="1" t="s">
        <v>51</v>
      </c>
      <c r="H5" s="1"/>
      <c r="I5" s="1" t="s">
        <v>2</v>
      </c>
      <c r="J5" s="1" t="s">
        <v>10</v>
      </c>
      <c r="K5" s="1" t="s">
        <v>11</v>
      </c>
      <c r="N5" s="1" t="s">
        <v>30</v>
      </c>
      <c r="O5" t="s">
        <v>13</v>
      </c>
    </row>
    <row r="6" spans="1:15" x14ac:dyDescent="0.2">
      <c r="A6" t="s">
        <v>1</v>
      </c>
      <c r="B6">
        <v>2500</v>
      </c>
      <c r="C6" s="2">
        <v>6.3700000000000007E-2</v>
      </c>
      <c r="D6">
        <f>E6/12</f>
        <v>13.270833333333336</v>
      </c>
      <c r="E6">
        <f>B6*(C6)</f>
        <v>159.25000000000003</v>
      </c>
      <c r="F6">
        <v>600</v>
      </c>
      <c r="G6">
        <f>C98+(600*60)</f>
        <v>43197.271738970019</v>
      </c>
      <c r="I6" t="s">
        <v>9</v>
      </c>
      <c r="J6">
        <v>1200</v>
      </c>
      <c r="K6">
        <f t="shared" ref="K6:K13" si="0">J6*12</f>
        <v>14400</v>
      </c>
      <c r="N6">
        <v>2716.4721932619259</v>
      </c>
      <c r="O6">
        <v>1333.3333333333335</v>
      </c>
    </row>
    <row r="7" spans="1:15" x14ac:dyDescent="0.2">
      <c r="A7" t="s">
        <v>43</v>
      </c>
      <c r="B7">
        <v>200000</v>
      </c>
      <c r="C7" s="2">
        <v>0.05</v>
      </c>
      <c r="D7">
        <f>(B7*C7)/12</f>
        <v>833.33333333333337</v>
      </c>
      <c r="E7">
        <f>C7*B7</f>
        <v>10000</v>
      </c>
      <c r="F7">
        <v>0</v>
      </c>
      <c r="G7">
        <v>200000</v>
      </c>
      <c r="I7" t="s">
        <v>12</v>
      </c>
      <c r="J7">
        <v>200</v>
      </c>
      <c r="K7">
        <f t="shared" si="0"/>
        <v>2400</v>
      </c>
      <c r="N7">
        <v>2725.5271005727996</v>
      </c>
      <c r="O7">
        <v>1315.1933356872178</v>
      </c>
    </row>
    <row r="8" spans="1:15" x14ac:dyDescent="0.2">
      <c r="A8" t="s">
        <v>54</v>
      </c>
      <c r="B8">
        <v>300000</v>
      </c>
      <c r="C8" s="2">
        <v>0.05</v>
      </c>
      <c r="D8">
        <f>(B8*C8)/12</f>
        <v>1250</v>
      </c>
      <c r="E8">
        <f>C8*B8</f>
        <v>15000</v>
      </c>
      <c r="F8">
        <v>0</v>
      </c>
      <c r="G8">
        <v>300000</v>
      </c>
      <c r="I8" t="s">
        <v>14</v>
      </c>
      <c r="J8">
        <f>SUM(O6:O67) / 60</f>
        <v>1038.2954120995107</v>
      </c>
      <c r="K8">
        <f t="shared" si="0"/>
        <v>12459.544945194128</v>
      </c>
      <c r="N8">
        <v>2734.6121909080421</v>
      </c>
      <c r="O8">
        <v>1306.0779617175242</v>
      </c>
    </row>
    <row r="9" spans="1:15" x14ac:dyDescent="0.2">
      <c r="I9" t="s">
        <v>45</v>
      </c>
      <c r="J9">
        <v>1800</v>
      </c>
      <c r="K9">
        <f t="shared" si="0"/>
        <v>21600</v>
      </c>
      <c r="N9">
        <v>2743.7275648777354</v>
      </c>
      <c r="O9">
        <v>1296.9322031679317</v>
      </c>
    </row>
    <row r="10" spans="1:15" x14ac:dyDescent="0.2">
      <c r="I10" t="s">
        <v>19</v>
      </c>
      <c r="J10">
        <f>(SUM(C17:C18) * 0.36) /12</f>
        <v>5535</v>
      </c>
      <c r="K10">
        <f t="shared" si="0"/>
        <v>66420</v>
      </c>
      <c r="N10">
        <v>2752.8733234273277</v>
      </c>
      <c r="O10">
        <v>1287.7559587565072</v>
      </c>
    </row>
    <row r="11" spans="1:15" x14ac:dyDescent="0.2">
      <c r="I11" t="s">
        <v>44</v>
      </c>
      <c r="J11">
        <f>SUM(N6:N66)/60</f>
        <v>3001.6555112467745</v>
      </c>
      <c r="K11">
        <f t="shared" si="0"/>
        <v>36019.866134961296</v>
      </c>
      <c r="N11">
        <v>2762.0495678387524</v>
      </c>
      <c r="O11">
        <v>1278.5491268637113</v>
      </c>
    </row>
    <row r="12" spans="1:15" x14ac:dyDescent="0.2">
      <c r="A12" t="s">
        <v>53</v>
      </c>
      <c r="B12">
        <f>SUM(B6:B8)</f>
        <v>502500</v>
      </c>
      <c r="D12">
        <f>SUM(D6:D8)</f>
        <v>2096.604166666667</v>
      </c>
      <c r="E12">
        <f>SUM(E6:E8)</f>
        <v>25159.25</v>
      </c>
      <c r="G12">
        <f>SUM(G6:G8)</f>
        <v>543197.27173896995</v>
      </c>
      <c r="I12" t="s">
        <v>31</v>
      </c>
      <c r="J12">
        <v>0</v>
      </c>
      <c r="K12">
        <f t="shared" si="0"/>
        <v>0</v>
      </c>
      <c r="N12">
        <v>2771.2563997315483</v>
      </c>
      <c r="O12">
        <v>1269.3116055312728</v>
      </c>
    </row>
    <row r="13" spans="1:15" x14ac:dyDescent="0.2">
      <c r="I13" t="s">
        <v>42</v>
      </c>
      <c r="J13">
        <v>600</v>
      </c>
      <c r="K13">
        <f t="shared" si="0"/>
        <v>7200</v>
      </c>
      <c r="N13">
        <v>2780.4939210639859</v>
      </c>
      <c r="O13">
        <v>1260.0432924610595</v>
      </c>
    </row>
    <row r="14" spans="1:15" x14ac:dyDescent="0.2">
      <c r="N14">
        <v>2789.7622341341994</v>
      </c>
      <c r="O14">
        <v>1250.7440850139456</v>
      </c>
    </row>
    <row r="15" spans="1:15" x14ac:dyDescent="0.2">
      <c r="A15" s="1" t="s">
        <v>56</v>
      </c>
      <c r="N15">
        <v>2799.0614415813129</v>
      </c>
      <c r="O15">
        <v>1241.4138802086745</v>
      </c>
    </row>
    <row r="16" spans="1:15" x14ac:dyDescent="0.2">
      <c r="A16" t="s">
        <v>21</v>
      </c>
      <c r="B16" t="s">
        <v>28</v>
      </c>
      <c r="C16" t="s">
        <v>24</v>
      </c>
      <c r="D16" t="s">
        <v>57</v>
      </c>
      <c r="N16">
        <v>2808.3916463865844</v>
      </c>
      <c r="O16">
        <v>1232.0525747207191</v>
      </c>
    </row>
    <row r="17" spans="1:15" x14ac:dyDescent="0.2">
      <c r="A17" t="s">
        <v>22</v>
      </c>
      <c r="B17">
        <f>C17/12</f>
        <v>10541.666666666666</v>
      </c>
      <c r="C17">
        <v>126500</v>
      </c>
      <c r="N17">
        <v>2817.75295187454</v>
      </c>
      <c r="O17">
        <v>1222.6600648811375</v>
      </c>
    </row>
    <row r="18" spans="1:15" x14ac:dyDescent="0.2">
      <c r="A18" t="s">
        <v>23</v>
      </c>
      <c r="B18">
        <f>C18/12</f>
        <v>4833.333333333333</v>
      </c>
      <c r="C18">
        <v>58000</v>
      </c>
      <c r="N18">
        <v>2827.1454617141221</v>
      </c>
      <c r="O18">
        <v>1213.2362466754237</v>
      </c>
    </row>
    <row r="20" spans="1:15" x14ac:dyDescent="0.2">
      <c r="N20">
        <v>2836.5692799198359</v>
      </c>
      <c r="O20">
        <v>1203.7810157423578</v>
      </c>
    </row>
    <row r="21" spans="1:15" x14ac:dyDescent="0.2">
      <c r="A21" t="s">
        <v>56</v>
      </c>
      <c r="B21">
        <f>SUM(B17:B18)</f>
        <v>15375</v>
      </c>
      <c r="C21">
        <f>SUM(C17:C18)</f>
        <v>184500</v>
      </c>
      <c r="D21">
        <f>B21-J10</f>
        <v>9840</v>
      </c>
      <c r="N21">
        <v>2846.024510852902</v>
      </c>
      <c r="O21">
        <v>1194.2942673728478</v>
      </c>
    </row>
    <row r="22" spans="1:15" x14ac:dyDescent="0.2">
      <c r="A22" s="4" t="s">
        <v>26</v>
      </c>
      <c r="B22" s="5"/>
      <c r="C22" s="5"/>
      <c r="N22">
        <v>2855.5112592224109</v>
      </c>
      <c r="O22">
        <v>1184.7758965087733</v>
      </c>
    </row>
    <row r="23" spans="1:15" x14ac:dyDescent="0.2">
      <c r="A23" t="s">
        <v>27</v>
      </c>
      <c r="B23">
        <f>B21-SUM(J6:J20)</f>
        <v>2000.049076653715</v>
      </c>
      <c r="C23">
        <f>C21-SUM(K6:K17)</f>
        <v>24000.588919844595</v>
      </c>
      <c r="N23">
        <v>2865.0296300864861</v>
      </c>
      <c r="O23">
        <v>1175.2257977418183</v>
      </c>
    </row>
    <row r="24" spans="1:15" x14ac:dyDescent="0.2">
      <c r="N24">
        <v>2874.5797288534409</v>
      </c>
      <c r="O24">
        <v>1165.6438653123068</v>
      </c>
    </row>
    <row r="25" spans="1:15" x14ac:dyDescent="0.2">
      <c r="N25">
        <v>2884.1616612829525</v>
      </c>
      <c r="O25">
        <v>1156.0299931080303</v>
      </c>
    </row>
    <row r="26" spans="1:15" x14ac:dyDescent="0.2">
      <c r="A26" s="4" t="s">
        <v>32</v>
      </c>
      <c r="B26" s="4"/>
      <c r="C26" s="4"/>
      <c r="N26">
        <v>2893.775533487229</v>
      </c>
      <c r="O26">
        <v>1146.3840746630731</v>
      </c>
    </row>
    <row r="27" spans="1:15" x14ac:dyDescent="0.2">
      <c r="A27" s="1" t="s">
        <v>2</v>
      </c>
      <c r="B27" s="1" t="s">
        <v>24</v>
      </c>
      <c r="N27">
        <v>2903.4214519321868</v>
      </c>
      <c r="O27">
        <v>1136.7060031566325</v>
      </c>
    </row>
    <row r="28" spans="1:15" x14ac:dyDescent="0.2">
      <c r="A28" t="s">
        <v>34</v>
      </c>
      <c r="B28">
        <v>58000</v>
      </c>
      <c r="N28">
        <v>2913.0995234386278</v>
      </c>
      <c r="O28">
        <v>1126.9956714118371</v>
      </c>
    </row>
    <row r="29" spans="1:15" x14ac:dyDescent="0.2">
      <c r="A29" t="s">
        <v>33</v>
      </c>
      <c r="B29">
        <v>50000</v>
      </c>
      <c r="N29">
        <v>2922.8098551834232</v>
      </c>
      <c r="O29">
        <v>1117.2529718945591</v>
      </c>
    </row>
    <row r="30" spans="1:15" x14ac:dyDescent="0.2">
      <c r="A30" t="s">
        <v>35</v>
      </c>
      <c r="B30">
        <v>35000</v>
      </c>
      <c r="N30">
        <v>2932.5525547007019</v>
      </c>
      <c r="O30">
        <v>1107.4777967122234</v>
      </c>
    </row>
    <row r="31" spans="1:15" x14ac:dyDescent="0.2">
      <c r="N31">
        <v>2942.3277298830371</v>
      </c>
      <c r="O31">
        <v>1097.6700376126134</v>
      </c>
    </row>
    <row r="32" spans="1:15" x14ac:dyDescent="0.2">
      <c r="A32" t="s">
        <v>37</v>
      </c>
      <c r="B32">
        <f>SUM(B28:B30)</f>
        <v>143000</v>
      </c>
      <c r="N32">
        <v>2952.1354889826475</v>
      </c>
      <c r="O32">
        <v>1087.8295859826712</v>
      </c>
    </row>
    <row r="33" spans="1:15" x14ac:dyDescent="0.2">
      <c r="A33" t="s">
        <v>46</v>
      </c>
      <c r="B33">
        <v>43000</v>
      </c>
      <c r="N33">
        <v>2961.9759406125891</v>
      </c>
      <c r="O33">
        <v>1077.9563328472959</v>
      </c>
    </row>
    <row r="34" spans="1:15" x14ac:dyDescent="0.2">
      <c r="N34">
        <v>2971.8491937479648</v>
      </c>
      <c r="O34">
        <v>1068.0501688681359</v>
      </c>
    </row>
    <row r="35" spans="1:15" x14ac:dyDescent="0.2">
      <c r="A35" t="s">
        <v>59</v>
      </c>
      <c r="B35">
        <f>B32</f>
        <v>143000</v>
      </c>
      <c r="N35">
        <v>2981.7553577271246</v>
      </c>
      <c r="O35">
        <v>1058.110984342379</v>
      </c>
    </row>
    <row r="36" spans="1:15" x14ac:dyDescent="0.2">
      <c r="N36">
        <v>2991.694542252882</v>
      </c>
      <c r="O36">
        <v>1048.138669201536</v>
      </c>
    </row>
    <row r="37" spans="1:15" x14ac:dyDescent="0.2">
      <c r="N37">
        <v>3001.666857393725</v>
      </c>
      <c r="O37">
        <v>1038.1331130102235</v>
      </c>
    </row>
    <row r="38" spans="1:15" x14ac:dyDescent="0.2">
      <c r="A38" t="s">
        <v>38</v>
      </c>
      <c r="B38" t="s">
        <v>40</v>
      </c>
      <c r="C38" t="s">
        <v>50</v>
      </c>
      <c r="D38" t="s">
        <v>49</v>
      </c>
      <c r="E38" t="s">
        <v>49</v>
      </c>
      <c r="H38" t="s">
        <v>53</v>
      </c>
      <c r="I38" t="s">
        <v>55</v>
      </c>
      <c r="J38" t="s">
        <v>36</v>
      </c>
      <c r="N38">
        <v>3011.6724135850372</v>
      </c>
      <c r="O38">
        <v>1028.0942049649402</v>
      </c>
    </row>
    <row r="39" spans="1:15" x14ac:dyDescent="0.2">
      <c r="A39">
        <v>1</v>
      </c>
      <c r="B39">
        <f>A39*$B$23 + $J$11</f>
        <v>5001.7045879004891</v>
      </c>
      <c r="C39" s="3">
        <f>FV($C$6/12, A39,-$F$6,-$B$6)-($B$6 +( $F$6*A39))</f>
        <v>13.270833333323026</v>
      </c>
      <c r="D39" s="3">
        <f>A39*$D$7</f>
        <v>833.33333333333337</v>
      </c>
      <c r="E39" s="3">
        <f>A39*$D$8</f>
        <v>1250</v>
      </c>
      <c r="H39" s="3">
        <f>SUM(C39:G39)</f>
        <v>2096.6041666666565</v>
      </c>
      <c r="I39">
        <f>SUM(B39:H39)</f>
        <v>9194.9129212338012</v>
      </c>
      <c r="J39">
        <f>I39+$B$35</f>
        <v>152194.9129212338</v>
      </c>
      <c r="N39">
        <v>3021.7113216303201</v>
      </c>
      <c r="O39">
        <v>1018.021833892839</v>
      </c>
    </row>
    <row r="40" spans="1:15" x14ac:dyDescent="0.2">
      <c r="A40">
        <v>2</v>
      </c>
      <c r="B40">
        <f>A40*$B$23 + $J$11</f>
        <v>7001.7536645542041</v>
      </c>
      <c r="C40" s="3">
        <f t="shared" ref="C40:C98" si="1">FV($C$6/12, A40,-$F$6,-$B$6)-($B$6 +( $F$6*A40))</f>
        <v>29.797112673593801</v>
      </c>
      <c r="D40" s="3">
        <f t="shared" ref="D40:D98" si="2">A40*$D$7</f>
        <v>1666.6666666666667</v>
      </c>
      <c r="E40" s="3">
        <f t="shared" ref="E40:E98" si="3">A40*$D$8</f>
        <v>2500</v>
      </c>
      <c r="H40" s="3">
        <f t="shared" ref="H40:H98" si="4">SUM(C40:G40)</f>
        <v>4196.4637793402608</v>
      </c>
      <c r="I40">
        <f t="shared" ref="I40:I98" si="5">SUM(B40:H40)</f>
        <v>15394.681223234726</v>
      </c>
      <c r="J40">
        <f t="shared" ref="J40:J98" si="6">I40+$B$35</f>
        <v>158394.68122323471</v>
      </c>
      <c r="N40">
        <v>3031.7836927024218</v>
      </c>
      <c r="O40">
        <v>1007.9158882504976</v>
      </c>
    </row>
    <row r="41" spans="1:15" x14ac:dyDescent="0.2">
      <c r="A41">
        <v>3</v>
      </c>
      <c r="B41">
        <f t="shared" ref="B41:B98" si="7">A41*$B$23 + $J$11</f>
        <v>9001.8027412079191</v>
      </c>
      <c r="C41" s="3">
        <f t="shared" si="1"/>
        <v>49.59611901336757</v>
      </c>
      <c r="D41" s="3">
        <f t="shared" si="2"/>
        <v>2500</v>
      </c>
      <c r="E41" s="3">
        <f t="shared" si="3"/>
        <v>3750</v>
      </c>
      <c r="H41" s="3">
        <f t="shared" si="4"/>
        <v>6299.5961190133676</v>
      </c>
      <c r="I41">
        <f t="shared" si="5"/>
        <v>21600.994979234652</v>
      </c>
      <c r="J41">
        <f t="shared" si="6"/>
        <v>164600.99497923465</v>
      </c>
      <c r="N41">
        <v>3041.8896383447627</v>
      </c>
      <c r="O41">
        <v>997.77625612268173</v>
      </c>
    </row>
    <row r="42" spans="1:15" x14ac:dyDescent="0.2">
      <c r="A42">
        <v>4</v>
      </c>
      <c r="B42">
        <f t="shared" si="7"/>
        <v>11001.851817861634</v>
      </c>
      <c r="C42" s="3">
        <f t="shared" si="1"/>
        <v>72.68522507844682</v>
      </c>
      <c r="D42" s="3">
        <f t="shared" si="2"/>
        <v>3333.3333333333335</v>
      </c>
      <c r="E42" s="3">
        <f t="shared" si="3"/>
        <v>5000</v>
      </c>
      <c r="H42" s="3">
        <f t="shared" si="4"/>
        <v>8406.0185584117808</v>
      </c>
      <c r="I42">
        <f t="shared" si="5"/>
        <v>27813.888934685194</v>
      </c>
      <c r="J42">
        <f t="shared" si="6"/>
        <v>170813.88893468521</v>
      </c>
      <c r="N42">
        <v>3052.0292704725784</v>
      </c>
      <c r="O42">
        <v>987.6028252211064</v>
      </c>
    </row>
    <row r="43" spans="1:15" x14ac:dyDescent="0.2">
      <c r="A43">
        <v>5</v>
      </c>
      <c r="B43">
        <f t="shared" si="7"/>
        <v>13001.900894515349</v>
      </c>
      <c r="C43" s="3">
        <f t="shared" si="1"/>
        <v>99.081895814895688</v>
      </c>
      <c r="D43" s="3">
        <f t="shared" si="2"/>
        <v>4166.666666666667</v>
      </c>
      <c r="E43" s="3">
        <f t="shared" si="3"/>
        <v>6250</v>
      </c>
      <c r="H43" s="3">
        <f t="shared" si="4"/>
        <v>10515.748562481564</v>
      </c>
      <c r="I43">
        <f t="shared" si="5"/>
        <v>34033.398019478474</v>
      </c>
      <c r="J43">
        <f t="shared" si="6"/>
        <v>177033.39801947848</v>
      </c>
      <c r="N43">
        <v>3062.2027013741535</v>
      </c>
      <c r="O43">
        <v>977.3954828831927</v>
      </c>
    </row>
    <row r="44" spans="1:15" x14ac:dyDescent="0.2">
      <c r="A44">
        <v>6</v>
      </c>
      <c r="B44">
        <f t="shared" si="7"/>
        <v>15001.949971169064</v>
      </c>
      <c r="C44" s="3">
        <f t="shared" si="1"/>
        <v>128.8036888785</v>
      </c>
      <c r="D44" s="3">
        <f t="shared" si="2"/>
        <v>5000</v>
      </c>
      <c r="E44" s="3">
        <f t="shared" si="3"/>
        <v>7500</v>
      </c>
      <c r="H44" s="3">
        <f t="shared" si="4"/>
        <v>12628.803688878499</v>
      </c>
      <c r="I44">
        <f t="shared" si="5"/>
        <v>40259.557348926064</v>
      </c>
      <c r="J44">
        <f t="shared" si="6"/>
        <v>183259.55734892606</v>
      </c>
      <c r="N44">
        <v>3072.4100437120678</v>
      </c>
      <c r="O44">
        <v>967.1541160708191</v>
      </c>
    </row>
    <row r="45" spans="1:15" x14ac:dyDescent="0.2">
      <c r="A45">
        <v>7</v>
      </c>
      <c r="B45">
        <f t="shared" si="7"/>
        <v>17001.999047822781</v>
      </c>
      <c r="C45" s="3">
        <f t="shared" si="1"/>
        <v>161.8682551269585</v>
      </c>
      <c r="D45" s="3">
        <f t="shared" si="2"/>
        <v>5833.3333333333339</v>
      </c>
      <c r="E45" s="3">
        <f t="shared" si="3"/>
        <v>8750</v>
      </c>
      <c r="H45" s="3">
        <f t="shared" si="4"/>
        <v>14745.201588460292</v>
      </c>
      <c r="I45">
        <f t="shared" si="5"/>
        <v>46492.40222474336</v>
      </c>
      <c r="J45">
        <f t="shared" si="6"/>
        <v>189492.40222474336</v>
      </c>
      <c r="N45">
        <v>3082.6514105244419</v>
      </c>
      <c r="O45">
        <v>956.878611369071</v>
      </c>
    </row>
    <row r="46" spans="1:15" x14ac:dyDescent="0.2">
      <c r="A46">
        <v>8</v>
      </c>
      <c r="B46">
        <f t="shared" si="7"/>
        <v>19002.048124476496</v>
      </c>
      <c r="C46" s="3">
        <f t="shared" si="1"/>
        <v>198.29333911458161</v>
      </c>
      <c r="D46" s="3">
        <f t="shared" si="2"/>
        <v>6666.666666666667</v>
      </c>
      <c r="E46" s="3">
        <f t="shared" si="3"/>
        <v>10000</v>
      </c>
      <c r="H46" s="3">
        <f t="shared" si="4"/>
        <v>16864.960005781249</v>
      </c>
      <c r="I46">
        <f t="shared" si="5"/>
        <v>52731.968136038995</v>
      </c>
      <c r="J46">
        <f t="shared" si="6"/>
        <v>195731.96813603898</v>
      </c>
      <c r="N46">
        <v>3092.9269152261895</v>
      </c>
      <c r="O46">
        <v>946.56885498498355</v>
      </c>
    </row>
    <row r="47" spans="1:15" x14ac:dyDescent="0.2">
      <c r="A47">
        <v>9</v>
      </c>
      <c r="B47">
        <f t="shared" si="7"/>
        <v>21002.097201130211</v>
      </c>
      <c r="C47" s="3">
        <f t="shared" si="1"/>
        <v>238.09677958971406</v>
      </c>
      <c r="D47" s="3">
        <f t="shared" si="2"/>
        <v>7500</v>
      </c>
      <c r="E47" s="3">
        <f t="shared" si="3"/>
        <v>11250</v>
      </c>
      <c r="H47" s="3">
        <f t="shared" si="4"/>
        <v>18988.096779589716</v>
      </c>
      <c r="I47">
        <f t="shared" si="5"/>
        <v>58978.290760309639</v>
      </c>
      <c r="J47">
        <f t="shared" si="6"/>
        <v>201978.29076030964</v>
      </c>
      <c r="N47">
        <v>3103.2366716102774</v>
      </c>
      <c r="O47">
        <v>936.22473274628271</v>
      </c>
    </row>
    <row r="48" spans="1:15" x14ac:dyDescent="0.2">
      <c r="A48">
        <v>10</v>
      </c>
      <c r="B48">
        <f t="shared" si="7"/>
        <v>23002.146277783926</v>
      </c>
      <c r="C48" s="3">
        <f t="shared" si="1"/>
        <v>281.29650999469231</v>
      </c>
      <c r="D48" s="3">
        <f t="shared" si="2"/>
        <v>8333.3333333333339</v>
      </c>
      <c r="E48" s="3">
        <f t="shared" si="3"/>
        <v>12500</v>
      </c>
      <c r="H48" s="3">
        <f t="shared" si="4"/>
        <v>21114.629843328024</v>
      </c>
      <c r="I48">
        <f t="shared" si="5"/>
        <v>65231.405964439975</v>
      </c>
      <c r="J48">
        <f t="shared" si="6"/>
        <v>208231.40596443997</v>
      </c>
      <c r="N48">
        <v>3113.5807938489779</v>
      </c>
      <c r="O48">
        <v>925.84613010011947</v>
      </c>
    </row>
    <row r="49" spans="1:15" x14ac:dyDescent="0.2">
      <c r="A49">
        <v>11</v>
      </c>
      <c r="B49">
        <f t="shared" si="7"/>
        <v>25002.195354437641</v>
      </c>
      <c r="C49" s="3">
        <f t="shared" si="1"/>
        <v>327.91055896857688</v>
      </c>
      <c r="D49" s="3">
        <f t="shared" si="2"/>
        <v>9166.6666666666679</v>
      </c>
      <c r="E49" s="3">
        <f t="shared" si="3"/>
        <v>13750</v>
      </c>
      <c r="H49" s="3">
        <f t="shared" si="4"/>
        <v>23244.577225635243</v>
      </c>
      <c r="I49">
        <f t="shared" si="5"/>
        <v>71491.349805708131</v>
      </c>
      <c r="J49">
        <f t="shared" si="6"/>
        <v>214491.34980570813</v>
      </c>
      <c r="N49">
        <v>3123.9593964951423</v>
      </c>
      <c r="O49">
        <v>915.43293211180242</v>
      </c>
    </row>
    <row r="50" spans="1:15" x14ac:dyDescent="0.2">
      <c r="A50">
        <v>12</v>
      </c>
      <c r="B50">
        <f t="shared" si="7"/>
        <v>27002.244431091356</v>
      </c>
      <c r="C50" s="3">
        <f t="shared" si="1"/>
        <v>377.95705085241752</v>
      </c>
      <c r="D50" s="3">
        <f t="shared" si="2"/>
        <v>10000</v>
      </c>
      <c r="E50" s="3">
        <f t="shared" si="3"/>
        <v>15000</v>
      </c>
      <c r="H50" s="3">
        <f t="shared" si="4"/>
        <v>25377.957050852419</v>
      </c>
      <c r="I50">
        <f t="shared" si="5"/>
        <v>77758.158532796195</v>
      </c>
      <c r="J50">
        <f t="shared" si="6"/>
        <v>220758.15853279619</v>
      </c>
      <c r="N50">
        <v>3134.3725944834587</v>
      </c>
      <c r="O50">
        <v>904.98502346352404</v>
      </c>
    </row>
    <row r="51" spans="1:15" x14ac:dyDescent="0.2">
      <c r="A51">
        <v>13</v>
      </c>
      <c r="B51">
        <f t="shared" si="7"/>
        <v>29002.293507745071</v>
      </c>
      <c r="C51" s="3">
        <f t="shared" si="1"/>
        <v>431.45420619735341</v>
      </c>
      <c r="D51" s="3">
        <f t="shared" si="2"/>
        <v>10833.333333333334</v>
      </c>
      <c r="E51" s="3">
        <f t="shared" si="3"/>
        <v>16250</v>
      </c>
      <c r="H51" s="3">
        <f t="shared" si="4"/>
        <v>27514.787539530687</v>
      </c>
      <c r="I51">
        <f t="shared" si="5"/>
        <v>84031.868586806449</v>
      </c>
      <c r="J51">
        <f t="shared" si="6"/>
        <v>227031.86858680646</v>
      </c>
      <c r="N51">
        <v>3144.8205031317361</v>
      </c>
      <c r="O51">
        <v>894.50228845308504</v>
      </c>
    </row>
    <row r="52" spans="1:15" x14ac:dyDescent="0.2">
      <c r="A52">
        <v>14</v>
      </c>
      <c r="B52">
        <f t="shared" si="7"/>
        <v>31002.342584398786</v>
      </c>
      <c r="C52" s="3">
        <f t="shared" si="1"/>
        <v>488.42034227523254</v>
      </c>
      <c r="D52" s="3">
        <f t="shared" si="2"/>
        <v>11666.666666666668</v>
      </c>
      <c r="E52" s="3">
        <f t="shared" si="3"/>
        <v>17500</v>
      </c>
      <c r="H52" s="3">
        <f t="shared" si="4"/>
        <v>29655.0870089419</v>
      </c>
      <c r="I52">
        <f t="shared" si="5"/>
        <v>90312.516602282587</v>
      </c>
      <c r="J52">
        <f t="shared" si="6"/>
        <v>233312.51660228259</v>
      </c>
      <c r="N52">
        <v>3155.3032381421758</v>
      </c>
      <c r="O52">
        <v>883.98461099261112</v>
      </c>
    </row>
    <row r="53" spans="1:15" x14ac:dyDescent="0.2">
      <c r="A53">
        <v>15</v>
      </c>
      <c r="B53">
        <f t="shared" si="7"/>
        <v>33002.391661052498</v>
      </c>
      <c r="C53" s="3">
        <f t="shared" si="1"/>
        <v>548.87387359213244</v>
      </c>
      <c r="D53" s="3">
        <f t="shared" si="2"/>
        <v>12500</v>
      </c>
      <c r="E53" s="3">
        <f t="shared" si="3"/>
        <v>18750</v>
      </c>
      <c r="H53" s="3">
        <f t="shared" si="4"/>
        <v>31798.873873592132</v>
      </c>
      <c r="I53">
        <f t="shared" si="5"/>
        <v>96600.139408236762</v>
      </c>
      <c r="J53">
        <f t="shared" si="6"/>
        <v>239600.13940823678</v>
      </c>
      <c r="N53">
        <v>3165.8209156026501</v>
      </c>
      <c r="O53">
        <v>873.43187460726892</v>
      </c>
    </row>
    <row r="54" spans="1:15" x14ac:dyDescent="0.2">
      <c r="A54">
        <v>16</v>
      </c>
      <c r="B54">
        <f t="shared" si="7"/>
        <v>35002.440737706216</v>
      </c>
      <c r="C54" s="3">
        <f t="shared" si="1"/>
        <v>612.83331240443658</v>
      </c>
      <c r="D54" s="3">
        <f t="shared" si="2"/>
        <v>13333.333333333334</v>
      </c>
      <c r="E54" s="3">
        <f t="shared" si="3"/>
        <v>20000</v>
      </c>
      <c r="H54" s="3">
        <f t="shared" si="4"/>
        <v>33946.166645737772</v>
      </c>
      <c r="I54">
        <f t="shared" si="5"/>
        <v>102894.77402918176</v>
      </c>
      <c r="J54">
        <f t="shared" si="6"/>
        <v>245894.77402918175</v>
      </c>
      <c r="N54">
        <v>3176.3736519879917</v>
      </c>
      <c r="O54">
        <v>862.84396243397578</v>
      </c>
    </row>
    <row r="55" spans="1:15" x14ac:dyDescent="0.2">
      <c r="A55">
        <v>17</v>
      </c>
      <c r="B55">
        <f t="shared" si="7"/>
        <v>37002.489814359928</v>
      </c>
      <c r="C55" s="3">
        <f t="shared" si="1"/>
        <v>680.31726923777205</v>
      </c>
      <c r="D55" s="3">
        <f t="shared" si="2"/>
        <v>14166.666666666668</v>
      </c>
      <c r="E55" s="3">
        <f t="shared" si="3"/>
        <v>21250</v>
      </c>
      <c r="H55" s="3">
        <f t="shared" si="4"/>
        <v>36096.983935904442</v>
      </c>
      <c r="I55">
        <f t="shared" si="5"/>
        <v>109196.45768616881</v>
      </c>
      <c r="J55">
        <f t="shared" si="6"/>
        <v>252196.45768616881</v>
      </c>
      <c r="N55">
        <v>3186.9615641612854</v>
      </c>
      <c r="O55">
        <v>852.22075722010459</v>
      </c>
    </row>
    <row r="56" spans="1:15" x14ac:dyDescent="0.2">
      <c r="A56">
        <v>18</v>
      </c>
      <c r="B56">
        <f t="shared" si="7"/>
        <v>39002.538891013646</v>
      </c>
      <c r="C56" s="3">
        <f t="shared" si="1"/>
        <v>751.34445340864295</v>
      </c>
      <c r="D56" s="3">
        <f t="shared" si="2"/>
        <v>15000</v>
      </c>
      <c r="E56" s="3">
        <f t="shared" si="3"/>
        <v>22500</v>
      </c>
      <c r="H56" s="3">
        <f t="shared" si="4"/>
        <v>38251.344453408645</v>
      </c>
      <c r="I56">
        <f t="shared" si="5"/>
        <v>115505.22779783094</v>
      </c>
      <c r="J56">
        <f t="shared" si="6"/>
        <v>258505.22779783094</v>
      </c>
      <c r="N56">
        <v>3197.5847693751557</v>
      </c>
      <c r="O56">
        <v>841.56214132218759</v>
      </c>
    </row>
    <row r="57" spans="1:15" x14ac:dyDescent="0.2">
      <c r="A57">
        <v>19</v>
      </c>
      <c r="B57">
        <f t="shared" si="7"/>
        <v>41002.587967667365</v>
      </c>
      <c r="C57" s="3">
        <f t="shared" si="1"/>
        <v>825.93367354879956</v>
      </c>
      <c r="D57" s="3">
        <f t="shared" si="2"/>
        <v>15833.333333333334</v>
      </c>
      <c r="E57" s="3">
        <f t="shared" si="3"/>
        <v>23750</v>
      </c>
      <c r="H57" s="3">
        <f t="shared" si="4"/>
        <v>40409.267006882132</v>
      </c>
      <c r="I57">
        <f t="shared" si="5"/>
        <v>121821.12198143163</v>
      </c>
      <c r="J57">
        <f t="shared" si="6"/>
        <v>264821.12198143161</v>
      </c>
      <c r="N57">
        <v>3208.2433852730737</v>
      </c>
      <c r="O57">
        <v>830.86799670461062</v>
      </c>
    </row>
    <row r="58" spans="1:15" x14ac:dyDescent="0.2">
      <c r="A58">
        <v>20</v>
      </c>
      <c r="B58">
        <f t="shared" si="7"/>
        <v>43002.637044321076</v>
      </c>
      <c r="C58" s="3">
        <f t="shared" si="1"/>
        <v>904.10383813255794</v>
      </c>
      <c r="D58" s="3">
        <f t="shared" si="2"/>
        <v>16666.666666666668</v>
      </c>
      <c r="E58" s="3">
        <f t="shared" si="3"/>
        <v>25000</v>
      </c>
      <c r="H58" s="3">
        <f t="shared" si="4"/>
        <v>42570.770504799228</v>
      </c>
      <c r="I58">
        <f t="shared" si="5"/>
        <v>128144.17805391952</v>
      </c>
      <c r="J58">
        <f t="shared" si="6"/>
        <v>271144.17805391952</v>
      </c>
      <c r="N58">
        <v>3218.9375298906502</v>
      </c>
      <c r="O58">
        <v>820.13820493830849</v>
      </c>
    </row>
    <row r="59" spans="1:15" x14ac:dyDescent="0.2">
      <c r="A59">
        <v>21</v>
      </c>
      <c r="B59">
        <f t="shared" si="7"/>
        <v>45002.686120974788</v>
      </c>
      <c r="C59" s="3">
        <f t="shared" si="1"/>
        <v>985.87395600661512</v>
      </c>
      <c r="D59" s="3">
        <f t="shared" si="2"/>
        <v>17500</v>
      </c>
      <c r="E59" s="3">
        <f t="shared" si="3"/>
        <v>26250</v>
      </c>
      <c r="H59" s="3">
        <f t="shared" si="4"/>
        <v>44735.873956006617</v>
      </c>
      <c r="I59">
        <f t="shared" si="5"/>
        <v>134474.43403298804</v>
      </c>
      <c r="J59">
        <f t="shared" si="6"/>
        <v>277474.43403298804</v>
      </c>
      <c r="N59">
        <v>3229.6673216569525</v>
      </c>
      <c r="O59">
        <v>809.37264719945199</v>
      </c>
    </row>
    <row r="60" spans="1:15" x14ac:dyDescent="0.2">
      <c r="A60">
        <v>22</v>
      </c>
      <c r="B60">
        <f t="shared" si="7"/>
        <v>47002.735197628506</v>
      </c>
      <c r="C60" s="3">
        <f t="shared" si="1"/>
        <v>1071.2631369230694</v>
      </c>
      <c r="D60" s="3">
        <f t="shared" si="2"/>
        <v>18333.333333333336</v>
      </c>
      <c r="E60" s="3">
        <f t="shared" si="3"/>
        <v>27500</v>
      </c>
      <c r="H60" s="3">
        <f t="shared" si="4"/>
        <v>46904.596470256409</v>
      </c>
      <c r="I60">
        <f t="shared" si="5"/>
        <v>140811.92813814135</v>
      </c>
      <c r="J60">
        <f t="shared" si="6"/>
        <v>283811.92813814135</v>
      </c>
      <c r="N60">
        <v>3240.4328793958093</v>
      </c>
      <c r="O60">
        <v>798.57120426813276</v>
      </c>
    </row>
    <row r="61" spans="1:15" x14ac:dyDescent="0.2">
      <c r="A61">
        <v>23</v>
      </c>
      <c r="B61">
        <f t="shared" si="7"/>
        <v>49002.784274282225</v>
      </c>
      <c r="C61" s="3">
        <f t="shared" si="1"/>
        <v>1160.2905920749072</v>
      </c>
      <c r="D61" s="3">
        <f t="shared" si="2"/>
        <v>19166.666666666668</v>
      </c>
      <c r="E61" s="3">
        <f t="shared" si="3"/>
        <v>28750</v>
      </c>
      <c r="H61" s="3">
        <f t="shared" si="4"/>
        <v>49076.957258741575</v>
      </c>
      <c r="I61">
        <f t="shared" si="5"/>
        <v>147156.69879176538</v>
      </c>
      <c r="J61">
        <f t="shared" si="6"/>
        <v>290156.69879176538</v>
      </c>
      <c r="N61">
        <v>3251.2343223271282</v>
      </c>
      <c r="O61">
        <v>787.73375652704215</v>
      </c>
    </row>
    <row r="62" spans="1:15" x14ac:dyDescent="0.2">
      <c r="A62">
        <v>24</v>
      </c>
      <c r="B62">
        <f t="shared" si="7"/>
        <v>51002.833350935936</v>
      </c>
      <c r="C62" s="3">
        <f t="shared" si="1"/>
        <v>1252.9756346344984</v>
      </c>
      <c r="D62" s="3">
        <f t="shared" si="2"/>
        <v>20000</v>
      </c>
      <c r="E62" s="3">
        <f t="shared" si="3"/>
        <v>30000</v>
      </c>
      <c r="H62" s="3">
        <f t="shared" si="4"/>
        <v>51252.975634634495</v>
      </c>
      <c r="I62">
        <f t="shared" si="5"/>
        <v>153508.78462020494</v>
      </c>
      <c r="J62">
        <f t="shared" si="6"/>
        <v>296508.78462020494</v>
      </c>
      <c r="N62">
        <v>3262.0717700682185</v>
      </c>
      <c r="O62">
        <v>776.86018396014811</v>
      </c>
    </row>
    <row r="63" spans="1:15" x14ac:dyDescent="0.2">
      <c r="A63">
        <v>25</v>
      </c>
      <c r="B63">
        <f t="shared" si="7"/>
        <v>53002.882427589648</v>
      </c>
      <c r="C63" s="3">
        <f t="shared" si="1"/>
        <v>1349.3376802950115</v>
      </c>
      <c r="D63" s="3">
        <f t="shared" si="2"/>
        <v>20833.333333333336</v>
      </c>
      <c r="E63" s="3">
        <f t="shared" si="3"/>
        <v>31250</v>
      </c>
      <c r="H63" s="3">
        <f t="shared" si="4"/>
        <v>53432.671013628351</v>
      </c>
      <c r="I63">
        <f t="shared" si="5"/>
        <v>159868.22445484635</v>
      </c>
      <c r="J63">
        <f t="shared" si="6"/>
        <v>302868.22445484635</v>
      </c>
      <c r="N63">
        <v>3272.9453426351129</v>
      </c>
      <c r="O63">
        <v>765.95036615136439</v>
      </c>
    </row>
    <row r="64" spans="1:15" x14ac:dyDescent="0.2">
      <c r="A64">
        <v>26</v>
      </c>
      <c r="B64">
        <f t="shared" si="7"/>
        <v>55002.931504243366</v>
      </c>
      <c r="C64" s="3">
        <f t="shared" si="1"/>
        <v>1449.3962478145622</v>
      </c>
      <c r="D64" s="3">
        <f t="shared" si="2"/>
        <v>21666.666666666668</v>
      </c>
      <c r="E64" s="3">
        <f t="shared" si="3"/>
        <v>32500</v>
      </c>
      <c r="H64" s="3">
        <f t="shared" si="4"/>
        <v>55616.062914481226</v>
      </c>
      <c r="I64">
        <f t="shared" si="5"/>
        <v>166235.05733320583</v>
      </c>
      <c r="J64">
        <f t="shared" si="6"/>
        <v>309235.05733320583</v>
      </c>
      <c r="N64">
        <v>3283.8551604438962</v>
      </c>
      <c r="O64">
        <v>755.00418228321814</v>
      </c>
    </row>
    <row r="65" spans="1:15" x14ac:dyDescent="0.2">
      <c r="A65">
        <v>27</v>
      </c>
      <c r="B65">
        <f t="shared" si="7"/>
        <v>57002.980580897085</v>
      </c>
      <c r="C65" s="3">
        <f t="shared" si="1"/>
        <v>1553.1709595633838</v>
      </c>
      <c r="D65" s="3">
        <f t="shared" si="2"/>
        <v>22500</v>
      </c>
      <c r="E65" s="3">
        <f t="shared" si="3"/>
        <v>33750</v>
      </c>
      <c r="H65" s="3">
        <f t="shared" si="4"/>
        <v>57803.170959563387</v>
      </c>
      <c r="I65">
        <f t="shared" si="5"/>
        <v>172609.32250002387</v>
      </c>
      <c r="J65">
        <f t="shared" si="6"/>
        <v>315609.32250002387</v>
      </c>
      <c r="N65">
        <v>3294.8013443120426</v>
      </c>
      <c r="O65">
        <v>744.02151113551122</v>
      </c>
    </row>
    <row r="66" spans="1:15" x14ac:dyDescent="0.2">
      <c r="A66">
        <v>28</v>
      </c>
      <c r="B66">
        <f t="shared" si="7"/>
        <v>59003.029657550796</v>
      </c>
      <c r="C66" s="3">
        <f t="shared" si="1"/>
        <v>1660.6815420737039</v>
      </c>
      <c r="D66" s="3">
        <f t="shared" si="2"/>
        <v>23333.333333333336</v>
      </c>
      <c r="E66" s="3">
        <f t="shared" si="3"/>
        <v>35000</v>
      </c>
      <c r="H66" s="3">
        <f t="shared" si="4"/>
        <v>59994.01487540704</v>
      </c>
      <c r="I66">
        <f>SUM(B66:H66)</f>
        <v>178991.05940836488</v>
      </c>
      <c r="J66">
        <f t="shared" si="6"/>
        <v>321991.05940836488</v>
      </c>
      <c r="N66">
        <v>3305.7840154597498</v>
      </c>
      <c r="O66">
        <v>733.0022310839787</v>
      </c>
    </row>
    <row r="67" spans="1:15" x14ac:dyDescent="0.2">
      <c r="A67">
        <v>29</v>
      </c>
      <c r="B67">
        <f t="shared" si="7"/>
        <v>61003.078734204508</v>
      </c>
      <c r="C67" s="3">
        <f t="shared" si="1"/>
        <v>1771.9478265928738</v>
      </c>
      <c r="D67" s="3">
        <f t="shared" si="2"/>
        <v>24166.666666666668</v>
      </c>
      <c r="E67" s="3">
        <f t="shared" si="3"/>
        <v>36250</v>
      </c>
      <c r="H67" s="3">
        <f t="shared" si="4"/>
        <v>62188.614493259542</v>
      </c>
      <c r="I67">
        <f t="shared" si="5"/>
        <v>185380.30772072359</v>
      </c>
      <c r="J67">
        <f t="shared" si="6"/>
        <v>328380.30772072356</v>
      </c>
    </row>
    <row r="68" spans="1:15" x14ac:dyDescent="0.2">
      <c r="A68">
        <v>30</v>
      </c>
      <c r="B68">
        <f t="shared" si="7"/>
        <v>63003.127810858226</v>
      </c>
      <c r="C68" s="3">
        <f t="shared" si="1"/>
        <v>1886.9897496390258</v>
      </c>
      <c r="D68" s="3">
        <f t="shared" si="2"/>
        <v>25000</v>
      </c>
      <c r="E68" s="3">
        <f t="shared" si="3"/>
        <v>37500</v>
      </c>
      <c r="H68" s="3">
        <f t="shared" si="4"/>
        <v>64386.989749639026</v>
      </c>
      <c r="I68">
        <f t="shared" si="5"/>
        <v>191777.10731013629</v>
      </c>
      <c r="J68">
        <f t="shared" si="6"/>
        <v>334777.10731013631</v>
      </c>
    </row>
    <row r="69" spans="1:15" x14ac:dyDescent="0.2">
      <c r="A69">
        <v>31</v>
      </c>
      <c r="B69">
        <f t="shared" si="7"/>
        <v>65003.176887511945</v>
      </c>
      <c r="C69" s="3">
        <f t="shared" si="1"/>
        <v>2005.8273535600165</v>
      </c>
      <c r="D69" s="3">
        <f t="shared" si="2"/>
        <v>25833.333333333336</v>
      </c>
      <c r="E69" s="3">
        <f t="shared" si="3"/>
        <v>38750</v>
      </c>
      <c r="H69" s="3">
        <f t="shared" si="4"/>
        <v>66589.16068689336</v>
      </c>
      <c r="I69">
        <f t="shared" si="5"/>
        <v>198181.49826129866</v>
      </c>
      <c r="J69">
        <f t="shared" si="6"/>
        <v>341181.49826129864</v>
      </c>
    </row>
    <row r="70" spans="1:15" x14ac:dyDescent="0.2">
      <c r="A70">
        <v>32</v>
      </c>
      <c r="B70">
        <f t="shared" si="7"/>
        <v>67003.225964165656</v>
      </c>
      <c r="C70" s="3">
        <f t="shared" si="1"/>
        <v>2128.4807870951408</v>
      </c>
      <c r="D70" s="3">
        <f t="shared" si="2"/>
        <v>26666.666666666668</v>
      </c>
      <c r="E70" s="3">
        <f t="shared" si="3"/>
        <v>40000</v>
      </c>
      <c r="H70" s="3">
        <f t="shared" si="4"/>
        <v>68795.147453761805</v>
      </c>
      <c r="I70">
        <f t="shared" si="5"/>
        <v>204593.52087168928</v>
      </c>
      <c r="J70">
        <f t="shared" si="6"/>
        <v>347593.52087168931</v>
      </c>
    </row>
    <row r="71" spans="1:15" x14ac:dyDescent="0.2">
      <c r="A71">
        <v>33</v>
      </c>
      <c r="B71">
        <f t="shared" si="7"/>
        <v>69003.275040819368</v>
      </c>
      <c r="C71" s="3">
        <f t="shared" si="1"/>
        <v>2254.9703059399617</v>
      </c>
      <c r="D71" s="3">
        <f t="shared" si="2"/>
        <v>27500</v>
      </c>
      <c r="E71" s="3">
        <f t="shared" si="3"/>
        <v>41250</v>
      </c>
      <c r="H71" s="3">
        <f t="shared" si="4"/>
        <v>71004.970305939962</v>
      </c>
      <c r="I71">
        <f t="shared" si="5"/>
        <v>211013.21565269929</v>
      </c>
      <c r="J71">
        <f t="shared" si="6"/>
        <v>354013.21565269929</v>
      </c>
    </row>
    <row r="72" spans="1:15" x14ac:dyDescent="0.2">
      <c r="A72">
        <v>34</v>
      </c>
      <c r="B72">
        <f t="shared" si="7"/>
        <v>71003.324117473079</v>
      </c>
      <c r="C72" s="3">
        <f t="shared" si="1"/>
        <v>2385.3162733139798</v>
      </c>
      <c r="D72" s="3">
        <f t="shared" si="2"/>
        <v>28333.333333333336</v>
      </c>
      <c r="E72" s="3">
        <f t="shared" si="3"/>
        <v>42500</v>
      </c>
      <c r="H72" s="3">
        <f t="shared" si="4"/>
        <v>73218.649606647319</v>
      </c>
      <c r="I72">
        <f t="shared" si="5"/>
        <v>217440.6233307677</v>
      </c>
      <c r="J72">
        <f t="shared" si="6"/>
        <v>360440.62333076773</v>
      </c>
    </row>
    <row r="73" spans="1:15" x14ac:dyDescent="0.2">
      <c r="A73">
        <v>35</v>
      </c>
      <c r="B73">
        <f t="shared" si="7"/>
        <v>73003.373194126805</v>
      </c>
      <c r="C73" s="3">
        <f t="shared" si="1"/>
        <v>2519.5391605314871</v>
      </c>
      <c r="D73" s="3">
        <f t="shared" si="2"/>
        <v>29166.666666666668</v>
      </c>
      <c r="E73" s="3">
        <f t="shared" si="3"/>
        <v>43750</v>
      </c>
      <c r="H73" s="3">
        <f t="shared" si="4"/>
        <v>75436.205827198151</v>
      </c>
      <c r="I73">
        <f t="shared" si="5"/>
        <v>223875.78484852315</v>
      </c>
      <c r="J73">
        <f t="shared" si="6"/>
        <v>366875.78484852315</v>
      </c>
    </row>
    <row r="74" spans="1:15" x14ac:dyDescent="0.2">
      <c r="A74">
        <v>36</v>
      </c>
      <c r="B74">
        <f t="shared" si="7"/>
        <v>75003.422270780517</v>
      </c>
      <c r="C74" s="3">
        <f t="shared" si="1"/>
        <v>2657.6595475752947</v>
      </c>
      <c r="D74" s="3">
        <f t="shared" si="2"/>
        <v>30000</v>
      </c>
      <c r="E74" s="3">
        <f t="shared" si="3"/>
        <v>45000</v>
      </c>
      <c r="H74" s="3">
        <f t="shared" si="4"/>
        <v>77657.659547575298</v>
      </c>
      <c r="I74">
        <f t="shared" si="5"/>
        <v>230318.74136593111</v>
      </c>
      <c r="J74">
        <f t="shared" si="6"/>
        <v>373318.74136593111</v>
      </c>
    </row>
    <row r="75" spans="1:15" x14ac:dyDescent="0.2">
      <c r="A75">
        <v>37</v>
      </c>
      <c r="B75">
        <f t="shared" si="7"/>
        <v>77003.471347434228</v>
      </c>
      <c r="C75" s="3">
        <f t="shared" si="1"/>
        <v>2799.6981236736501</v>
      </c>
      <c r="D75" s="3">
        <f t="shared" si="2"/>
        <v>30833.333333333336</v>
      </c>
      <c r="E75" s="3">
        <f t="shared" si="3"/>
        <v>46250</v>
      </c>
      <c r="H75" s="3">
        <f t="shared" si="4"/>
        <v>79883.03145700699</v>
      </c>
      <c r="I75">
        <f t="shared" si="5"/>
        <v>236769.53426144819</v>
      </c>
      <c r="J75">
        <f t="shared" si="6"/>
        <v>379769.53426144819</v>
      </c>
    </row>
    <row r="76" spans="1:15" x14ac:dyDescent="0.2">
      <c r="A76">
        <v>38</v>
      </c>
      <c r="B76">
        <f t="shared" si="7"/>
        <v>79003.520424087954</v>
      </c>
      <c r="C76" s="3">
        <f t="shared" si="1"/>
        <v>2945.6756878801461</v>
      </c>
      <c r="D76" s="3">
        <f t="shared" si="2"/>
        <v>31666.666666666668</v>
      </c>
      <c r="E76" s="3">
        <f t="shared" si="3"/>
        <v>47500</v>
      </c>
      <c r="H76" s="3">
        <f t="shared" si="4"/>
        <v>82112.34235454681</v>
      </c>
      <c r="I76">
        <f t="shared" si="5"/>
        <v>243228.20513318159</v>
      </c>
      <c r="J76">
        <f t="shared" si="6"/>
        <v>386228.20513318159</v>
      </c>
    </row>
    <row r="77" spans="1:15" x14ac:dyDescent="0.2">
      <c r="A77">
        <v>39</v>
      </c>
      <c r="B77">
        <f t="shared" si="7"/>
        <v>81003.569500741665</v>
      </c>
      <c r="C77" s="3">
        <f t="shared" si="1"/>
        <v>3095.613149656645</v>
      </c>
      <c r="D77" s="3">
        <f t="shared" si="2"/>
        <v>32500</v>
      </c>
      <c r="E77" s="3">
        <f t="shared" si="3"/>
        <v>48750</v>
      </c>
      <c r="H77" s="3">
        <f t="shared" si="4"/>
        <v>84345.613149656652</v>
      </c>
      <c r="I77">
        <f t="shared" si="5"/>
        <v>249694.79580005497</v>
      </c>
      <c r="J77">
        <f t="shared" si="6"/>
        <v>392694.79580005497</v>
      </c>
    </row>
    <row r="78" spans="1:15" x14ac:dyDescent="0.2">
      <c r="A78">
        <v>40</v>
      </c>
      <c r="B78">
        <f t="shared" si="7"/>
        <v>83003.618577395377</v>
      </c>
      <c r="C78" s="3">
        <f t="shared" si="1"/>
        <v>3249.5315294593784</v>
      </c>
      <c r="D78" s="3">
        <f t="shared" si="2"/>
        <v>33333.333333333336</v>
      </c>
      <c r="E78" s="3">
        <f t="shared" si="3"/>
        <v>50000</v>
      </c>
      <c r="H78" s="3">
        <f t="shared" si="4"/>
        <v>86582.864862792718</v>
      </c>
      <c r="I78">
        <f t="shared" si="5"/>
        <v>256169.3483029808</v>
      </c>
      <c r="J78">
        <f t="shared" si="6"/>
        <v>399169.34830298077</v>
      </c>
    </row>
    <row r="79" spans="1:15" x14ac:dyDescent="0.2">
      <c r="A79">
        <v>41</v>
      </c>
      <c r="B79">
        <f t="shared" si="7"/>
        <v>85003.667654049088</v>
      </c>
      <c r="C79" s="3">
        <f t="shared" si="1"/>
        <v>3407.4519593282712</v>
      </c>
      <c r="D79" s="3">
        <f t="shared" si="2"/>
        <v>34166.666666666672</v>
      </c>
      <c r="E79" s="3">
        <f t="shared" si="3"/>
        <v>51250</v>
      </c>
      <c r="H79" s="3">
        <f t="shared" si="4"/>
        <v>88824.118625994946</v>
      </c>
      <c r="I79">
        <f t="shared" si="5"/>
        <v>262651.90490603901</v>
      </c>
      <c r="J79">
        <f t="shared" si="6"/>
        <v>405651.90490603901</v>
      </c>
    </row>
    <row r="80" spans="1:15" x14ac:dyDescent="0.2">
      <c r="A80">
        <v>42</v>
      </c>
      <c r="B80">
        <f t="shared" si="7"/>
        <v>87003.716730702799</v>
      </c>
      <c r="C80" s="3">
        <f t="shared" si="1"/>
        <v>3569.3956834790188</v>
      </c>
      <c r="D80" s="3">
        <f t="shared" si="2"/>
        <v>35000</v>
      </c>
      <c r="E80" s="3">
        <f t="shared" si="3"/>
        <v>52500</v>
      </c>
      <c r="H80" s="3">
        <f t="shared" si="4"/>
        <v>91069.395683479015</v>
      </c>
      <c r="I80">
        <f t="shared" si="5"/>
        <v>269142.50809766084</v>
      </c>
      <c r="J80">
        <f t="shared" si="6"/>
        <v>412142.50809766084</v>
      </c>
    </row>
    <row r="81" spans="1:10" x14ac:dyDescent="0.2">
      <c r="A81">
        <v>43</v>
      </c>
      <c r="B81">
        <f t="shared" si="7"/>
        <v>89003.765807356525</v>
      </c>
      <c r="C81" s="3">
        <f t="shared" si="1"/>
        <v>3735.3840588988169</v>
      </c>
      <c r="D81" s="3">
        <f t="shared" si="2"/>
        <v>35833.333333333336</v>
      </c>
      <c r="E81" s="3">
        <f t="shared" si="3"/>
        <v>53750</v>
      </c>
      <c r="H81" s="3">
        <f t="shared" si="4"/>
        <v>93318.717392232153</v>
      </c>
      <c r="I81">
        <f t="shared" si="5"/>
        <v>275641.20059182087</v>
      </c>
      <c r="J81">
        <f t="shared" si="6"/>
        <v>418641.20059182087</v>
      </c>
    </row>
    <row r="82" spans="1:10" x14ac:dyDescent="0.2">
      <c r="A82">
        <v>44</v>
      </c>
      <c r="B82">
        <f t="shared" si="7"/>
        <v>91003.814884010237</v>
      </c>
      <c r="C82" s="3">
        <f t="shared" si="1"/>
        <v>3905.438555944791</v>
      </c>
      <c r="D82" s="3">
        <f t="shared" si="2"/>
        <v>36666.666666666672</v>
      </c>
      <c r="E82" s="3">
        <f t="shared" si="3"/>
        <v>55000</v>
      </c>
      <c r="H82" s="3">
        <f t="shared" si="4"/>
        <v>95572.105222611455</v>
      </c>
      <c r="I82">
        <f t="shared" si="5"/>
        <v>282148.02532923315</v>
      </c>
      <c r="J82">
        <f t="shared" si="6"/>
        <v>425148.02532923315</v>
      </c>
    </row>
    <row r="83" spans="1:10" x14ac:dyDescent="0.2">
      <c r="A83">
        <v>45</v>
      </c>
      <c r="B83">
        <f t="shared" si="7"/>
        <v>93003.863960663948</v>
      </c>
      <c r="C83" s="3">
        <f t="shared" si="1"/>
        <v>4079.5807589459146</v>
      </c>
      <c r="D83" s="3">
        <f t="shared" si="2"/>
        <v>37500</v>
      </c>
      <c r="E83" s="3">
        <f t="shared" si="3"/>
        <v>56250</v>
      </c>
      <c r="H83" s="3">
        <f t="shared" si="4"/>
        <v>97829.580758945915</v>
      </c>
      <c r="I83">
        <f t="shared" si="5"/>
        <v>288663.02547855576</v>
      </c>
      <c r="J83">
        <f t="shared" si="6"/>
        <v>431663.02547855576</v>
      </c>
    </row>
    <row r="84" spans="1:10" x14ac:dyDescent="0.2">
      <c r="A84">
        <v>46</v>
      </c>
      <c r="B84">
        <f t="shared" si="7"/>
        <v>95003.913037317674</v>
      </c>
      <c r="C84" s="3">
        <f t="shared" si="1"/>
        <v>4257.8323668079538</v>
      </c>
      <c r="D84" s="3">
        <f t="shared" si="2"/>
        <v>38333.333333333336</v>
      </c>
      <c r="E84" s="3">
        <f t="shared" si="3"/>
        <v>57500</v>
      </c>
      <c r="H84" s="3">
        <f t="shared" si="4"/>
        <v>100091.16570014128</v>
      </c>
      <c r="I84">
        <f t="shared" si="5"/>
        <v>295186.24443760025</v>
      </c>
      <c r="J84">
        <f t="shared" si="6"/>
        <v>438186.24443760025</v>
      </c>
    </row>
    <row r="85" spans="1:10" x14ac:dyDescent="0.2">
      <c r="A85">
        <v>47</v>
      </c>
      <c r="B85">
        <f t="shared" si="7"/>
        <v>97003.962113971385</v>
      </c>
      <c r="C85" s="3">
        <f t="shared" si="1"/>
        <v>4440.2151936217633</v>
      </c>
      <c r="D85" s="3">
        <f t="shared" si="2"/>
        <v>39166.666666666672</v>
      </c>
      <c r="E85" s="3">
        <f t="shared" si="3"/>
        <v>58750</v>
      </c>
      <c r="H85" s="3">
        <f t="shared" si="4"/>
        <v>102356.88186028844</v>
      </c>
      <c r="I85">
        <f t="shared" si="5"/>
        <v>301717.72583454824</v>
      </c>
      <c r="J85">
        <f t="shared" si="6"/>
        <v>444717.72583454824</v>
      </c>
    </row>
    <row r="86" spans="1:10" x14ac:dyDescent="0.2">
      <c r="A86">
        <v>48</v>
      </c>
      <c r="B86">
        <f t="shared" si="7"/>
        <v>99004.011190625097</v>
      </c>
      <c r="C86" s="3">
        <f t="shared" si="1"/>
        <v>4626.7511692745466</v>
      </c>
      <c r="D86" s="3">
        <f t="shared" si="2"/>
        <v>40000</v>
      </c>
      <c r="E86" s="3">
        <f t="shared" si="3"/>
        <v>60000</v>
      </c>
      <c r="H86" s="3">
        <f t="shared" si="4"/>
        <v>104626.75116927455</v>
      </c>
      <c r="I86">
        <f t="shared" si="5"/>
        <v>308257.5135291742</v>
      </c>
      <c r="J86">
        <f t="shared" si="6"/>
        <v>451257.5135291742</v>
      </c>
    </row>
    <row r="87" spans="1:10" x14ac:dyDescent="0.2">
      <c r="A87">
        <v>49</v>
      </c>
      <c r="B87">
        <f t="shared" si="7"/>
        <v>101004.06026727881</v>
      </c>
      <c r="C87" s="3">
        <f t="shared" si="1"/>
        <v>4817.4623400647761</v>
      </c>
      <c r="D87" s="3">
        <f t="shared" si="2"/>
        <v>40833.333333333336</v>
      </c>
      <c r="E87" s="3">
        <f t="shared" si="3"/>
        <v>61250</v>
      </c>
      <c r="H87" s="3">
        <f t="shared" si="4"/>
        <v>106900.79567339811</v>
      </c>
      <c r="I87">
        <f t="shared" si="5"/>
        <v>314805.65161407506</v>
      </c>
      <c r="J87">
        <f t="shared" si="6"/>
        <v>457805.65161407506</v>
      </c>
    </row>
    <row r="88" spans="1:10" x14ac:dyDescent="0.2">
      <c r="A88">
        <v>50</v>
      </c>
      <c r="B88">
        <f t="shared" si="7"/>
        <v>103004.10934393252</v>
      </c>
      <c r="C88" s="3">
        <f t="shared" si="1"/>
        <v>5012.3708693199442</v>
      </c>
      <c r="D88" s="3">
        <f t="shared" si="2"/>
        <v>41666.666666666672</v>
      </c>
      <c r="E88" s="3">
        <f t="shared" si="3"/>
        <v>62500</v>
      </c>
      <c r="H88" s="3">
        <f t="shared" si="4"/>
        <v>109179.03753598662</v>
      </c>
      <c r="I88">
        <f t="shared" si="5"/>
        <v>321362.18441590574</v>
      </c>
      <c r="J88">
        <f t="shared" si="6"/>
        <v>464362.18441590574</v>
      </c>
    </row>
    <row r="89" spans="1:10" x14ac:dyDescent="0.2">
      <c r="A89">
        <v>51</v>
      </c>
      <c r="B89">
        <f t="shared" si="7"/>
        <v>105004.15842058625</v>
      </c>
      <c r="C89" s="3">
        <f t="shared" si="1"/>
        <v>5211.4990380178933</v>
      </c>
      <c r="D89" s="3">
        <f t="shared" si="2"/>
        <v>42500</v>
      </c>
      <c r="E89" s="3">
        <f t="shared" si="3"/>
        <v>63750</v>
      </c>
      <c r="H89" s="3">
        <f t="shared" si="4"/>
        <v>111461.49903801789</v>
      </c>
      <c r="I89">
        <f t="shared" si="5"/>
        <v>327927.15649662202</v>
      </c>
      <c r="J89">
        <f t="shared" si="6"/>
        <v>470927.15649662202</v>
      </c>
    </row>
    <row r="90" spans="1:10" x14ac:dyDescent="0.2">
      <c r="A90">
        <v>52</v>
      </c>
      <c r="B90">
        <f t="shared" si="7"/>
        <v>107004.20749723996</v>
      </c>
      <c r="C90" s="3">
        <f t="shared" si="1"/>
        <v>5414.8692454113698</v>
      </c>
      <c r="D90" s="3">
        <f t="shared" si="2"/>
        <v>43333.333333333336</v>
      </c>
      <c r="E90" s="3">
        <f t="shared" si="3"/>
        <v>65000</v>
      </c>
      <c r="H90" s="3">
        <f t="shared" si="4"/>
        <v>113748.20257874471</v>
      </c>
      <c r="I90">
        <f t="shared" si="5"/>
        <v>334500.6126547294</v>
      </c>
      <c r="J90">
        <f t="shared" si="6"/>
        <v>477500.6126547294</v>
      </c>
    </row>
    <row r="91" spans="1:10" x14ac:dyDescent="0.2">
      <c r="A91">
        <v>53</v>
      </c>
      <c r="B91">
        <f t="shared" si="7"/>
        <v>109004.25657389367</v>
      </c>
      <c r="C91" s="3">
        <f t="shared" si="1"/>
        <v>5622.504009655735</v>
      </c>
      <c r="D91" s="3">
        <f t="shared" si="2"/>
        <v>44166.666666666672</v>
      </c>
      <c r="E91" s="3">
        <f t="shared" si="3"/>
        <v>66250</v>
      </c>
      <c r="H91" s="3">
        <f t="shared" si="4"/>
        <v>116039.17067632241</v>
      </c>
      <c r="I91">
        <f t="shared" si="5"/>
        <v>341082.5979265385</v>
      </c>
      <c r="J91">
        <f t="shared" si="6"/>
        <v>484082.5979265385</v>
      </c>
    </row>
    <row r="92" spans="1:10" x14ac:dyDescent="0.2">
      <c r="A92">
        <v>54</v>
      </c>
      <c r="B92">
        <f t="shared" si="7"/>
        <v>111004.30565054739</v>
      </c>
      <c r="C92" s="3">
        <f t="shared" si="1"/>
        <v>5834.425968440315</v>
      </c>
      <c r="D92" s="3">
        <f t="shared" si="2"/>
        <v>45000</v>
      </c>
      <c r="E92" s="3">
        <f t="shared" si="3"/>
        <v>67500</v>
      </c>
      <c r="H92" s="3">
        <f t="shared" si="4"/>
        <v>118334.42596844031</v>
      </c>
      <c r="I92">
        <f t="shared" si="5"/>
        <v>347673.157587428</v>
      </c>
      <c r="J92">
        <f t="shared" si="6"/>
        <v>490673.157587428</v>
      </c>
    </row>
    <row r="93" spans="1:10" x14ac:dyDescent="0.2">
      <c r="A93">
        <v>55</v>
      </c>
      <c r="B93">
        <f t="shared" si="7"/>
        <v>113004.35472720111</v>
      </c>
      <c r="C93" s="3">
        <f t="shared" si="1"/>
        <v>6050.6578796227768</v>
      </c>
      <c r="D93" s="3">
        <f t="shared" si="2"/>
        <v>45833.333333333336</v>
      </c>
      <c r="E93" s="3">
        <f t="shared" si="3"/>
        <v>68750</v>
      </c>
      <c r="H93" s="3">
        <f t="shared" si="4"/>
        <v>120633.99121295611</v>
      </c>
      <c r="I93">
        <f t="shared" si="5"/>
        <v>354272.33715311333</v>
      </c>
      <c r="J93">
        <f t="shared" si="6"/>
        <v>497272.33715311333</v>
      </c>
    </row>
    <row r="94" spans="1:10" x14ac:dyDescent="0.2">
      <c r="A94">
        <v>56</v>
      </c>
      <c r="B94">
        <f t="shared" si="7"/>
        <v>115004.40380385482</v>
      </c>
      <c r="C94" s="3">
        <f t="shared" si="1"/>
        <v>6271.2226218670985</v>
      </c>
      <c r="D94" s="3">
        <f t="shared" si="2"/>
        <v>46666.666666666672</v>
      </c>
      <c r="E94" s="3">
        <f t="shared" si="3"/>
        <v>70000</v>
      </c>
      <c r="H94" s="3">
        <f t="shared" si="4"/>
        <v>122937.88928853377</v>
      </c>
      <c r="I94">
        <f t="shared" si="5"/>
        <v>360880.18238092237</v>
      </c>
      <c r="J94">
        <f t="shared" si="6"/>
        <v>503880.18238092237</v>
      </c>
    </row>
    <row r="95" spans="1:10" x14ac:dyDescent="0.2">
      <c r="A95">
        <v>57</v>
      </c>
      <c r="B95">
        <f t="shared" si="7"/>
        <v>117004.45288050853</v>
      </c>
      <c r="C95" s="3">
        <f t="shared" si="1"/>
        <v>6496.1431952848434</v>
      </c>
      <c r="D95" s="3">
        <f t="shared" si="2"/>
        <v>47500</v>
      </c>
      <c r="E95" s="3">
        <f t="shared" si="3"/>
        <v>71250</v>
      </c>
      <c r="H95" s="3">
        <f t="shared" si="4"/>
        <v>125246.14319528485</v>
      </c>
      <c r="I95">
        <f t="shared" si="5"/>
        <v>367496.73927107826</v>
      </c>
      <c r="J95">
        <f t="shared" si="6"/>
        <v>510496.73927107826</v>
      </c>
    </row>
    <row r="96" spans="1:10" x14ac:dyDescent="0.2">
      <c r="A96">
        <v>58</v>
      </c>
      <c r="B96">
        <f t="shared" si="7"/>
        <v>119004.50195716224</v>
      </c>
      <c r="C96" s="3">
        <f t="shared" si="1"/>
        <v>6725.4427220797952</v>
      </c>
      <c r="D96" s="3">
        <f t="shared" si="2"/>
        <v>48333.333333333336</v>
      </c>
      <c r="E96" s="3">
        <f t="shared" si="3"/>
        <v>72500</v>
      </c>
      <c r="H96" s="3">
        <f t="shared" si="4"/>
        <v>127558.77605541312</v>
      </c>
      <c r="I96">
        <f t="shared" si="5"/>
        <v>374122.05406798853</v>
      </c>
      <c r="J96">
        <f t="shared" si="6"/>
        <v>517122.05406798853</v>
      </c>
    </row>
    <row r="97" spans="1:10" x14ac:dyDescent="0.2">
      <c r="A97">
        <v>59</v>
      </c>
      <c r="B97">
        <f t="shared" si="7"/>
        <v>121004.55103381597</v>
      </c>
      <c r="C97" s="3">
        <f t="shared" si="1"/>
        <v>6959.1444471961804</v>
      </c>
      <c r="D97" s="3">
        <f t="shared" si="2"/>
        <v>49166.666666666672</v>
      </c>
      <c r="E97" s="3">
        <f t="shared" si="3"/>
        <v>73750</v>
      </c>
      <c r="H97" s="3">
        <f t="shared" si="4"/>
        <v>129875.81111386284</v>
      </c>
      <c r="I97">
        <f t="shared" si="5"/>
        <v>380756.17326154164</v>
      </c>
      <c r="J97">
        <f t="shared" si="6"/>
        <v>523756.17326154164</v>
      </c>
    </row>
    <row r="98" spans="1:10" x14ac:dyDescent="0.2">
      <c r="A98">
        <v>60</v>
      </c>
      <c r="B98">
        <f t="shared" si="7"/>
        <v>123004.60011046968</v>
      </c>
      <c r="C98" s="3">
        <f t="shared" si="1"/>
        <v>7197.2717389700192</v>
      </c>
      <c r="D98" s="3">
        <f t="shared" si="2"/>
        <v>50000</v>
      </c>
      <c r="E98" s="3">
        <f t="shared" si="3"/>
        <v>75000</v>
      </c>
      <c r="H98" s="3">
        <f t="shared" si="4"/>
        <v>132197.27173897001</v>
      </c>
      <c r="I98">
        <f t="shared" si="5"/>
        <v>387399.1435884097</v>
      </c>
      <c r="J98">
        <f t="shared" si="6"/>
        <v>530399.14358840976</v>
      </c>
    </row>
  </sheetData>
  <mergeCells count="4">
    <mergeCell ref="A4:D4"/>
    <mergeCell ref="I4:K4"/>
    <mergeCell ref="A22:C22"/>
    <mergeCell ref="A26:C2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Sheet5</vt:lpstr>
      <vt:lpstr>Sheet1 (2)</vt:lpstr>
      <vt:lpstr>Sheet1</vt:lpstr>
      <vt:lpstr>Sheet1 (3)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2017-07-28T19:13:12Z</dcterms:created>
  <dcterms:modified xsi:type="dcterms:W3CDTF">2017-07-31T15:13:14Z</dcterms:modified>
</cp:coreProperties>
</file>