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8" windowWidth="19416" windowHeight="11016" activeTab="0"/>
  </bookViews>
  <sheets>
    <sheet name="2015 Goals" sheetId="1" r:id="rId1"/>
    <sheet name="Expenses" sheetId="3" r:id="rId2"/>
  </sheets>
  <definedNames/>
  <calcPr calcId="125725"/>
  <extLst/>
</workbook>
</file>

<file path=xl/sharedStrings.xml><?xml version="1.0" encoding="utf-8"?>
<sst xmlns="http://schemas.openxmlformats.org/spreadsheetml/2006/main" count="39" uniqueCount="38">
  <si>
    <t>New Clients</t>
  </si>
  <si>
    <t>2015/2016 - New Business Goal</t>
  </si>
  <si>
    <t>New Revenue/ month</t>
  </si>
  <si>
    <t>Total Revenue/ month</t>
  </si>
  <si>
    <t>New Clients in 2015</t>
  </si>
  <si>
    <t>New Clients in 2016</t>
  </si>
  <si>
    <t>add a 2nd directory - another city or another niche</t>
  </si>
  <si>
    <t>Annual Revenue</t>
  </si>
  <si>
    <t>One-Time Expenses</t>
  </si>
  <si>
    <t>Track Phone</t>
  </si>
  <si>
    <t>Expenses Per Client Per Month</t>
  </si>
  <si>
    <t>Call Tracking Number</t>
  </si>
  <si>
    <t>Fiverr Gigs</t>
  </si>
  <si>
    <t>Facebook Boosts (2)</t>
  </si>
  <si>
    <t>Supplies</t>
  </si>
  <si>
    <t>Business Card Holder</t>
  </si>
  <si>
    <t>Thank you cards</t>
  </si>
  <si>
    <t>Trac phone minutes</t>
  </si>
  <si>
    <t>Marketing Brochure</t>
  </si>
  <si>
    <t xml:space="preserve">Autoresponder </t>
  </si>
  <si>
    <t>free in initally</t>
  </si>
  <si>
    <t>Spread over one year</t>
  </si>
  <si>
    <t>Expenses Per Client Per Month*</t>
  </si>
  <si>
    <t>* See expense tab in this workbook</t>
  </si>
  <si>
    <t>Annual Net Profit</t>
  </si>
  <si>
    <t>Hosting</t>
  </si>
  <si>
    <t>Overhead Expenses/Month</t>
  </si>
  <si>
    <t>Bright Local</t>
  </si>
  <si>
    <t>Hootsuite</t>
  </si>
  <si>
    <t>Overhead Expenses Per Month*</t>
  </si>
  <si>
    <t>Revenue Per Mo</t>
  </si>
  <si>
    <t>4 Articles - $12/each</t>
  </si>
  <si>
    <t>Monthly Per Client</t>
  </si>
  <si>
    <t>Reading Resources</t>
  </si>
  <si>
    <t>Monthly Overhead</t>
  </si>
  <si>
    <t>Monthly Revenue Less Expenses</t>
  </si>
  <si>
    <t>Domains</t>
  </si>
  <si>
    <t>$12/year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</si>
</sst>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17" fontId="0" fillId="0" borderId="0" xfId="0" applyNumberFormat="1" applyBorder="1"/>
    <xf numFmtId="6" fontId="0" fillId="0" borderId="0" xfId="0" applyNumberFormat="1" applyBorder="1"/>
    <xf numFmtId="43" fontId="0" fillId="0" borderId="0" xfId="18" applyFont="1"/>
    <xf numFmtId="0" fontId="6" fillId="0" borderId="0" xfId="0" applyFont="1" applyAlignment="1">
      <alignment/>
    </xf>
    <xf numFmtId="0" fontId="6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43" fontId="0" fillId="0" borderId="0" xfId="18" applyFont="1" applyBorder="1"/>
    <xf numFmtId="44" fontId="0" fillId="0" borderId="0" xfId="16" applyFont="1" applyBorder="1"/>
    <xf numFmtId="44" fontId="0" fillId="0" borderId="0" xfId="0" applyNumberFormat="1" applyBorder="1"/>
    <xf numFmtId="0" fontId="2" fillId="0" borderId="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G4" sqref="G4"/>
    </sheetView>
  </sheetViews>
  <sheetFormatPr defaultColWidth="8.8515625" defaultRowHeight="15"/>
  <cols>
    <col min="1" max="1" width="18.421875" style="0" bestFit="1" customWidth="1"/>
    <col min="2" max="2" width="8.28125" style="0" customWidth="1"/>
    <col min="3" max="3" width="11.7109375" style="0" customWidth="1"/>
    <col min="4" max="4" width="14.57421875" style="0" customWidth="1"/>
    <col min="5" max="5" width="16.00390625" style="0" customWidth="1"/>
    <col min="6" max="6" width="14.7109375" style="0" customWidth="1"/>
    <col min="7" max="7" width="13.57421875" style="0" customWidth="1"/>
    <col min="8" max="8" width="12.421875" style="0" customWidth="1"/>
    <col min="9" max="9" width="14.28125" style="0" customWidth="1"/>
    <col min="10" max="10" width="11.57421875" style="0" bestFit="1" customWidth="1"/>
  </cols>
  <sheetData>
    <row r="1" spans="1:10" ht="18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</row>
    <row r="2" spans="1:4" ht="15">
      <c r="A2" s="1" t="s">
        <v>32</v>
      </c>
      <c r="B2" s="1"/>
      <c r="C2" s="11">
        <v>495</v>
      </c>
      <c r="D2" s="1"/>
    </row>
    <row r="3" spans="1:10" s="9" customFormat="1" ht="43.2">
      <c r="A3" s="7"/>
      <c r="B3" s="7" t="s">
        <v>0</v>
      </c>
      <c r="C3" s="7" t="s">
        <v>30</v>
      </c>
      <c r="D3" s="7" t="s">
        <v>2</v>
      </c>
      <c r="E3" s="8" t="s">
        <v>3</v>
      </c>
      <c r="F3" s="9" t="s">
        <v>7</v>
      </c>
      <c r="G3" s="9" t="s">
        <v>22</v>
      </c>
      <c r="H3" s="9" t="s">
        <v>29</v>
      </c>
      <c r="I3" s="9" t="s">
        <v>35</v>
      </c>
      <c r="J3" s="9" t="s">
        <v>24</v>
      </c>
    </row>
    <row r="4" spans="1:10" ht="15">
      <c r="A4" s="2">
        <v>42200</v>
      </c>
      <c r="B4" s="1">
        <v>2</v>
      </c>
      <c r="C4" s="12">
        <f>$C$2</f>
        <v>495</v>
      </c>
      <c r="D4" s="10">
        <f>SUM(C4*B4)</f>
        <v>990</v>
      </c>
      <c r="E4" s="4">
        <f>D4</f>
        <v>990</v>
      </c>
      <c r="F4" s="4">
        <f>E4*12</f>
        <v>11880</v>
      </c>
      <c r="G4" s="4">
        <f>Expenses!$B$29*'2015 Goals'!B4</f>
        <v>158</v>
      </c>
      <c r="H4" s="4">
        <f>Expenses!$B$20</f>
        <v>100.66666666666667</v>
      </c>
      <c r="I4" s="4">
        <f>E4-G4-H4</f>
        <v>731.3333333333334</v>
      </c>
      <c r="J4" s="4">
        <f>I4*12</f>
        <v>8776</v>
      </c>
    </row>
    <row r="5" spans="1:10" ht="15">
      <c r="A5" s="2">
        <v>42231</v>
      </c>
      <c r="B5" s="1">
        <v>3</v>
      </c>
      <c r="C5" s="12">
        <f aca="true" t="shared" si="0" ref="C5:C9">$C$2</f>
        <v>495</v>
      </c>
      <c r="D5" s="10">
        <f aca="true" t="shared" si="1" ref="D5:D15">SUM(C5*B5)</f>
        <v>1485</v>
      </c>
      <c r="E5" s="4">
        <f>E4+D5</f>
        <v>2475</v>
      </c>
      <c r="F5" s="4">
        <f aca="true" t="shared" si="2" ref="F5:F15">E5*12</f>
        <v>29700</v>
      </c>
      <c r="G5" s="4">
        <f>Expenses!$B$29*'2015 Goals'!B5</f>
        <v>237</v>
      </c>
      <c r="H5" s="4">
        <f>Expenses!$B$20</f>
        <v>100.66666666666667</v>
      </c>
      <c r="I5" s="4">
        <f aca="true" t="shared" si="3" ref="I5:I16">E5-G5-H5</f>
        <v>2137.3333333333335</v>
      </c>
      <c r="J5" s="4">
        <f aca="true" t="shared" si="4" ref="J5:J16">I5*12</f>
        <v>25648</v>
      </c>
    </row>
    <row r="6" spans="1:10" ht="15">
      <c r="A6" s="2">
        <v>42262</v>
      </c>
      <c r="B6" s="1">
        <v>2</v>
      </c>
      <c r="C6" s="12">
        <f t="shared" si="0"/>
        <v>495</v>
      </c>
      <c r="D6" s="10">
        <f t="shared" si="1"/>
        <v>990</v>
      </c>
      <c r="E6" s="4">
        <f aca="true" t="shared" si="5" ref="E6:E9">E5+D6</f>
        <v>3465</v>
      </c>
      <c r="F6" s="4">
        <f t="shared" si="2"/>
        <v>41580</v>
      </c>
      <c r="G6" s="4">
        <f>Expenses!$B$29*'2015 Goals'!B6</f>
        <v>158</v>
      </c>
      <c r="H6" s="4">
        <f>Expenses!$B$20</f>
        <v>100.66666666666667</v>
      </c>
      <c r="I6" s="4">
        <f t="shared" si="3"/>
        <v>3206.3333333333335</v>
      </c>
      <c r="J6" s="4">
        <f t="shared" si="4"/>
        <v>38476</v>
      </c>
    </row>
    <row r="7" spans="1:10" ht="15">
      <c r="A7" s="2">
        <v>42292</v>
      </c>
      <c r="B7" s="1">
        <v>3</v>
      </c>
      <c r="C7" s="12">
        <f t="shared" si="0"/>
        <v>495</v>
      </c>
      <c r="D7" s="10">
        <f t="shared" si="1"/>
        <v>1485</v>
      </c>
      <c r="E7" s="4">
        <f t="shared" si="5"/>
        <v>4950</v>
      </c>
      <c r="F7" s="4">
        <f t="shared" si="2"/>
        <v>59400</v>
      </c>
      <c r="G7" s="4">
        <f>Expenses!$B$29*'2015 Goals'!B7</f>
        <v>237</v>
      </c>
      <c r="H7" s="4">
        <f>Expenses!$B$20</f>
        <v>100.66666666666667</v>
      </c>
      <c r="I7" s="4">
        <f t="shared" si="3"/>
        <v>4612.333333333333</v>
      </c>
      <c r="J7" s="4">
        <f t="shared" si="4"/>
        <v>55348</v>
      </c>
    </row>
    <row r="8" spans="1:10" ht="15">
      <c r="A8" s="2">
        <v>42323</v>
      </c>
      <c r="B8" s="1">
        <v>2</v>
      </c>
      <c r="C8" s="12">
        <f t="shared" si="0"/>
        <v>495</v>
      </c>
      <c r="D8" s="10">
        <f t="shared" si="1"/>
        <v>990</v>
      </c>
      <c r="E8" s="4">
        <f t="shared" si="5"/>
        <v>5940</v>
      </c>
      <c r="F8" s="4">
        <f t="shared" si="2"/>
        <v>71280</v>
      </c>
      <c r="G8" s="4">
        <f>Expenses!$B$29*'2015 Goals'!B8</f>
        <v>158</v>
      </c>
      <c r="H8" s="4">
        <f>Expenses!$B$20</f>
        <v>100.66666666666667</v>
      </c>
      <c r="I8" s="4">
        <f t="shared" si="3"/>
        <v>5681.333333333333</v>
      </c>
      <c r="J8" s="4">
        <f t="shared" si="4"/>
        <v>68176</v>
      </c>
    </row>
    <row r="9" spans="1:10" ht="15">
      <c r="A9" s="2">
        <v>42353</v>
      </c>
      <c r="B9" s="1">
        <v>1</v>
      </c>
      <c r="C9" s="12">
        <f t="shared" si="0"/>
        <v>495</v>
      </c>
      <c r="D9" s="10">
        <f t="shared" si="1"/>
        <v>495</v>
      </c>
      <c r="E9" s="4">
        <f t="shared" si="5"/>
        <v>6435</v>
      </c>
      <c r="F9" s="4">
        <f t="shared" si="2"/>
        <v>77220</v>
      </c>
      <c r="G9" s="4">
        <f>Expenses!$B$29*'2015 Goals'!B9</f>
        <v>79</v>
      </c>
      <c r="H9" s="4">
        <f>Expenses!$B$20</f>
        <v>100.66666666666667</v>
      </c>
      <c r="I9" s="4">
        <f t="shared" si="3"/>
        <v>6255.333333333333</v>
      </c>
      <c r="J9" s="4">
        <f t="shared" si="4"/>
        <v>75064</v>
      </c>
    </row>
    <row r="10" spans="1:10" ht="15">
      <c r="A10" s="2" t="s">
        <v>6</v>
      </c>
      <c r="B10" s="1"/>
      <c r="C10" s="3"/>
      <c r="D10" s="10"/>
      <c r="E10" s="4"/>
      <c r="F10" s="4"/>
      <c r="G10" s="4"/>
      <c r="H10" s="4"/>
      <c r="I10" s="4"/>
      <c r="J10" s="4"/>
    </row>
    <row r="11" spans="1:10" ht="15">
      <c r="A11" s="2">
        <v>42384</v>
      </c>
      <c r="B11" s="1">
        <v>2</v>
      </c>
      <c r="C11" s="12">
        <f aca="true" t="shared" si="6" ref="C11:C16">$C$2</f>
        <v>495</v>
      </c>
      <c r="D11" s="10">
        <f t="shared" si="1"/>
        <v>990</v>
      </c>
      <c r="E11" s="4">
        <f>E9+D11</f>
        <v>7425</v>
      </c>
      <c r="F11" s="4">
        <f t="shared" si="2"/>
        <v>89100</v>
      </c>
      <c r="G11" s="4">
        <f>Expenses!$B$29*'2015 Goals'!B11</f>
        <v>158</v>
      </c>
      <c r="H11" s="4">
        <f>Expenses!$B$20</f>
        <v>100.66666666666667</v>
      </c>
      <c r="I11" s="4">
        <f t="shared" si="3"/>
        <v>7166.333333333333</v>
      </c>
      <c r="J11" s="4">
        <f t="shared" si="4"/>
        <v>85996</v>
      </c>
    </row>
    <row r="12" spans="1:10" ht="15">
      <c r="A12" s="2">
        <v>42415</v>
      </c>
      <c r="B12" s="1">
        <v>2</v>
      </c>
      <c r="C12" s="12">
        <f t="shared" si="6"/>
        <v>495</v>
      </c>
      <c r="D12" s="10">
        <f t="shared" si="1"/>
        <v>990</v>
      </c>
      <c r="E12" s="4">
        <f>E11+D12</f>
        <v>8415</v>
      </c>
      <c r="F12" s="4">
        <f t="shared" si="2"/>
        <v>100980</v>
      </c>
      <c r="G12" s="4">
        <f>Expenses!$B$29*'2015 Goals'!B12</f>
        <v>158</v>
      </c>
      <c r="H12" s="4">
        <f>Expenses!$B$20</f>
        <v>100.66666666666667</v>
      </c>
      <c r="I12" s="4">
        <f t="shared" si="3"/>
        <v>8156.333333333333</v>
      </c>
      <c r="J12" s="4">
        <f t="shared" si="4"/>
        <v>97876</v>
      </c>
    </row>
    <row r="13" spans="1:10" ht="15">
      <c r="A13" s="2">
        <v>42444</v>
      </c>
      <c r="B13" s="1">
        <v>3</v>
      </c>
      <c r="C13" s="12">
        <f t="shared" si="6"/>
        <v>495</v>
      </c>
      <c r="D13" s="10">
        <f t="shared" si="1"/>
        <v>1485</v>
      </c>
      <c r="E13" s="4">
        <f aca="true" t="shared" si="7" ref="E13:E15">E12+D13</f>
        <v>9900</v>
      </c>
      <c r="F13" s="4">
        <f t="shared" si="2"/>
        <v>118800</v>
      </c>
      <c r="G13" s="4">
        <f>Expenses!$B$29*'2015 Goals'!B13</f>
        <v>237</v>
      </c>
      <c r="H13" s="4">
        <f>Expenses!$B$20</f>
        <v>100.66666666666667</v>
      </c>
      <c r="I13" s="4">
        <f t="shared" si="3"/>
        <v>9562.333333333334</v>
      </c>
      <c r="J13" s="4">
        <f t="shared" si="4"/>
        <v>114748</v>
      </c>
    </row>
    <row r="14" spans="1:10" ht="15">
      <c r="A14" s="2">
        <v>42475</v>
      </c>
      <c r="B14" s="1">
        <v>3</v>
      </c>
      <c r="C14" s="12">
        <f t="shared" si="6"/>
        <v>495</v>
      </c>
      <c r="D14" s="10">
        <f t="shared" si="1"/>
        <v>1485</v>
      </c>
      <c r="E14" s="4">
        <f t="shared" si="7"/>
        <v>11385</v>
      </c>
      <c r="F14" s="4">
        <f t="shared" si="2"/>
        <v>136620</v>
      </c>
      <c r="G14" s="4">
        <f>Expenses!$B$29*'2015 Goals'!B14</f>
        <v>237</v>
      </c>
      <c r="H14" s="4">
        <f>Expenses!$B$20</f>
        <v>100.66666666666667</v>
      </c>
      <c r="I14" s="4">
        <f t="shared" si="3"/>
        <v>11047.333333333334</v>
      </c>
      <c r="J14" s="4">
        <f t="shared" si="4"/>
        <v>132568</v>
      </c>
    </row>
    <row r="15" spans="1:10" ht="15">
      <c r="A15" s="2">
        <v>42505</v>
      </c>
      <c r="B15" s="1">
        <v>3</v>
      </c>
      <c r="C15" s="12">
        <f t="shared" si="6"/>
        <v>495</v>
      </c>
      <c r="D15" s="10">
        <f t="shared" si="1"/>
        <v>1485</v>
      </c>
      <c r="E15" s="4">
        <f t="shared" si="7"/>
        <v>12870</v>
      </c>
      <c r="F15" s="4">
        <f t="shared" si="2"/>
        <v>154440</v>
      </c>
      <c r="G15" s="4">
        <f>Expenses!$B$29*'2015 Goals'!B15</f>
        <v>237</v>
      </c>
      <c r="H15" s="4">
        <f>Expenses!$B$20</f>
        <v>100.66666666666667</v>
      </c>
      <c r="I15" s="4">
        <f t="shared" si="3"/>
        <v>12532.333333333334</v>
      </c>
      <c r="J15" s="4">
        <f t="shared" si="4"/>
        <v>150388</v>
      </c>
    </row>
    <row r="16" spans="1:10" ht="15">
      <c r="A16" s="2">
        <v>42536</v>
      </c>
      <c r="B16" s="1">
        <v>4</v>
      </c>
      <c r="C16" s="12">
        <f t="shared" si="6"/>
        <v>495</v>
      </c>
      <c r="D16" s="10">
        <f aca="true" t="shared" si="8" ref="D16">SUM(C16*B16)</f>
        <v>1980</v>
      </c>
      <c r="E16" s="4">
        <f aca="true" t="shared" si="9" ref="E16">E15+D16</f>
        <v>14850</v>
      </c>
      <c r="F16" s="4">
        <f aca="true" t="shared" si="10" ref="F16">E16*12</f>
        <v>178200</v>
      </c>
      <c r="G16" s="4">
        <f>Expenses!$B$29*'2015 Goals'!B16</f>
        <v>316</v>
      </c>
      <c r="H16" s="4">
        <f>Expenses!$B$20</f>
        <v>100.66666666666667</v>
      </c>
      <c r="I16" s="4">
        <f t="shared" si="3"/>
        <v>14433.333333333334</v>
      </c>
      <c r="J16" s="4">
        <f t="shared" si="4"/>
        <v>173200</v>
      </c>
    </row>
    <row r="17" spans="1:10" ht="15">
      <c r="A17" s="1"/>
      <c r="B17" s="1"/>
      <c r="C17" s="1"/>
      <c r="D17" s="10"/>
      <c r="E17" s="4"/>
      <c r="F17" s="4"/>
      <c r="G17" s="4"/>
      <c r="H17" s="4"/>
      <c r="I17" s="4"/>
      <c r="J17" s="4"/>
    </row>
    <row r="18" spans="1:10" ht="15">
      <c r="A18" s="1" t="s">
        <v>4</v>
      </c>
      <c r="B18" s="1">
        <f>SUM(B4:B9)</f>
        <v>13</v>
      </c>
      <c r="C18" s="3"/>
      <c r="D18" s="10">
        <f>SUM(D4:D9)</f>
        <v>6435</v>
      </c>
      <c r="E18" s="4"/>
      <c r="F18" s="4"/>
      <c r="G18" s="4"/>
      <c r="H18" s="4"/>
      <c r="I18" s="4"/>
      <c r="J18" s="4"/>
    </row>
    <row r="19" spans="1:10" ht="15">
      <c r="A19" t="s">
        <v>5</v>
      </c>
      <c r="B19">
        <f>SUM(B11:B16)</f>
        <v>17</v>
      </c>
      <c r="D19" s="4">
        <f>SUM(D4:D16)</f>
        <v>14850</v>
      </c>
      <c r="E19" s="4"/>
      <c r="F19" s="4"/>
      <c r="G19" s="4"/>
      <c r="H19" s="4"/>
      <c r="I19" s="4"/>
      <c r="J19" s="4"/>
    </row>
    <row r="20" spans="4:10" ht="15">
      <c r="D20" s="4"/>
      <c r="E20" s="4"/>
      <c r="F20" s="4"/>
      <c r="G20" s="4"/>
      <c r="H20" s="4"/>
      <c r="I20" s="4"/>
      <c r="J20" s="4"/>
    </row>
    <row r="21" ht="15">
      <c r="A21" t="s">
        <v>23</v>
      </c>
    </row>
  </sheetData>
  <mergeCells count="1">
    <mergeCell ref="A1:J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9">
      <selection activeCell="B29" sqref="B29"/>
    </sheetView>
  </sheetViews>
  <sheetFormatPr defaultColWidth="8.8515625" defaultRowHeight="15"/>
  <cols>
    <col min="1" max="1" width="22.00390625" style="0" customWidth="1"/>
    <col min="2" max="2" width="8.8515625" style="4" customWidth="1"/>
  </cols>
  <sheetData>
    <row r="1" spans="1:6" ht="18">
      <c r="A1" s="5" t="s">
        <v>8</v>
      </c>
      <c r="B1" s="5"/>
      <c r="C1" s="5"/>
      <c r="D1" s="5"/>
      <c r="E1" s="5"/>
      <c r="F1" s="5"/>
    </row>
    <row r="3" spans="1:2" ht="15">
      <c r="A3" t="s">
        <v>9</v>
      </c>
      <c r="B3" s="4">
        <v>10</v>
      </c>
    </row>
    <row r="4" spans="1:2" ht="15">
      <c r="A4" t="s">
        <v>14</v>
      </c>
      <c r="B4" s="4">
        <f>B38</f>
        <v>8</v>
      </c>
    </row>
    <row r="5" spans="1:2" ht="15">
      <c r="A5" t="s">
        <v>18</v>
      </c>
      <c r="B5" s="4">
        <v>60</v>
      </c>
    </row>
    <row r="6" spans="1:2" ht="15">
      <c r="A6" t="s">
        <v>33</v>
      </c>
      <c r="B6" s="4">
        <v>50</v>
      </c>
    </row>
    <row r="9" ht="15">
      <c r="B9" s="4">
        <f>SUM(B3:B8)</f>
        <v>128</v>
      </c>
    </row>
    <row r="10" spans="1:2" ht="15">
      <c r="A10" t="s">
        <v>21</v>
      </c>
      <c r="B10" s="4">
        <f>B9/12</f>
        <v>10.666666666666666</v>
      </c>
    </row>
    <row r="12" ht="18">
      <c r="A12" s="6" t="s">
        <v>26</v>
      </c>
    </row>
    <row r="13" spans="1:2" ht="15">
      <c r="A13" t="s">
        <v>25</v>
      </c>
      <c r="B13" s="4">
        <v>10</v>
      </c>
    </row>
    <row r="14" spans="1:2" ht="15">
      <c r="A14" t="s">
        <v>27</v>
      </c>
      <c r="B14" s="4">
        <v>35</v>
      </c>
    </row>
    <row r="15" spans="1:2" ht="15">
      <c r="A15" t="s">
        <v>28</v>
      </c>
      <c r="B15" s="4">
        <v>10</v>
      </c>
    </row>
    <row r="16" spans="1:3" ht="15">
      <c r="A16" t="s">
        <v>19</v>
      </c>
      <c r="B16" s="4">
        <v>15</v>
      </c>
      <c r="C16" t="s">
        <v>20</v>
      </c>
    </row>
    <row r="17" spans="1:2" ht="15">
      <c r="A17" t="s">
        <v>17</v>
      </c>
      <c r="B17" s="4">
        <v>20</v>
      </c>
    </row>
    <row r="18" ht="15">
      <c r="B18" s="4">
        <f>SUM(B13:B17)</f>
        <v>90</v>
      </c>
    </row>
    <row r="20" spans="1:2" ht="15">
      <c r="A20" t="s">
        <v>34</v>
      </c>
      <c r="B20" s="4">
        <f>B10+B18</f>
        <v>100.66666666666667</v>
      </c>
    </row>
    <row r="22" ht="18">
      <c r="A22" s="6" t="s">
        <v>10</v>
      </c>
    </row>
    <row r="23" spans="1:2" ht="15">
      <c r="A23" t="s">
        <v>11</v>
      </c>
      <c r="B23" s="4">
        <v>5</v>
      </c>
    </row>
    <row r="24" spans="1:2" ht="15">
      <c r="A24" t="s">
        <v>31</v>
      </c>
      <c r="B24" s="4">
        <f>4*12</f>
        <v>48</v>
      </c>
    </row>
    <row r="25" spans="1:2" ht="15">
      <c r="A25" t="s">
        <v>12</v>
      </c>
      <c r="B25" s="4">
        <v>15</v>
      </c>
    </row>
    <row r="26" spans="1:2" ht="15">
      <c r="A26" t="s">
        <v>13</v>
      </c>
      <c r="B26" s="4">
        <v>10</v>
      </c>
    </row>
    <row r="27" spans="1:4" ht="15">
      <c r="A27" t="s">
        <v>36</v>
      </c>
      <c r="B27" s="4">
        <v>1</v>
      </c>
      <c r="D27" t="s">
        <v>37</v>
      </c>
    </row>
    <row r="29" ht="15">
      <c r="B29" s="4">
        <f>SUM(B23:B28)</f>
        <v>79</v>
      </c>
    </row>
    <row r="33" ht="15">
      <c r="A33" t="s">
        <v>14</v>
      </c>
    </row>
    <row r="35" spans="1:2" ht="15">
      <c r="A35" t="s">
        <v>15</v>
      </c>
      <c r="B35" s="4">
        <v>3</v>
      </c>
    </row>
    <row r="36" spans="1:2" ht="15">
      <c r="A36" t="s">
        <v>16</v>
      </c>
      <c r="B36" s="4">
        <v>5</v>
      </c>
    </row>
    <row r="38" ht="15">
      <c r="B38" s="4">
        <f>SUM(B34:B37)</f>
        <v>8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Nelson</dc:creator>
  <cp:keywords/>
  <dc:description/>
  <cp:lastModifiedBy>Owner</cp:lastModifiedBy>
  <dcterms:created xsi:type="dcterms:W3CDTF">2010-12-30T22:02:38Z</dcterms:created>
  <dcterms:modified xsi:type="dcterms:W3CDTF">2015-07-17T16:53:19Z</dcterms:modified>
  <cp:category/>
  <cp:version/>
  <cp:contentType/>
  <cp:contentStatus/>
</cp:coreProperties>
</file>